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ukzhr-my.sharepoint.com/personal/helena_kralj_brlek_vukz_hr/Documents/Desktop/Documents/SKUPŠTINA/Plan investicija 2025/"/>
    </mc:Choice>
  </mc:AlternateContent>
  <xr:revisionPtr revIDLastSave="175" documentId="8_{B9289A25-C3CC-4983-92BE-4530D8DB0F03}" xr6:coauthVersionLast="47" xr6:coauthVersionMax="47" xr10:uidLastSave="{432E60AE-2836-4A22-87AE-CE54072E24C2}"/>
  <bookViews>
    <workbookView xWindow="-120" yWindow="-120" windowWidth="29040" windowHeight="15720" xr2:uid="{00000000-000D-0000-FFFF-FFFF00000000}"/>
  </bookViews>
  <sheets>
    <sheet name="Investicije 2025" sheetId="3" r:id="rId1"/>
    <sheet name="vlastita sredstva" sheetId="8" r:id="rId2"/>
    <sheet name="Investicije_2018-po novom" sheetId="6" state="hidden" r:id="rId3"/>
    <sheet name="Plan nabave RJ_2018" sheetId="7" state="hidden" r:id="rId4"/>
  </sheets>
  <definedNames>
    <definedName name="_xlnm.Print_Area" localSheetId="0">'Investicije 2025'!$A$1:$M$174</definedName>
    <definedName name="_xlnm.Print_Area" localSheetId="2">'Investicije_2018-po novom'!$A$1:$G$134</definedName>
    <definedName name="_xlnm.Print_Area" localSheetId="3">'Plan nabave RJ_2018'!$A$1:$C$22</definedName>
    <definedName name="_xlnm.Print_Area" localSheetId="1">'vlastita sredstva'!$A$1:$H$75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3" l="1"/>
  <c r="F72" i="3"/>
  <c r="E72" i="3"/>
  <c r="K68" i="3"/>
  <c r="H74" i="8"/>
  <c r="G74" i="8"/>
  <c r="F73" i="8"/>
  <c r="E107" i="3"/>
  <c r="F106" i="3"/>
  <c r="H66" i="8"/>
  <c r="H67" i="8"/>
  <c r="H68" i="8"/>
  <c r="H69" i="8"/>
  <c r="H70" i="8"/>
  <c r="H71" i="8"/>
  <c r="G49" i="8"/>
  <c r="F133" i="3"/>
  <c r="F135" i="3"/>
  <c r="F137" i="3"/>
  <c r="F139" i="3"/>
  <c r="F141" i="3"/>
  <c r="F143" i="3"/>
  <c r="F145" i="3"/>
  <c r="F147" i="3"/>
  <c r="F131" i="3"/>
  <c r="F116" i="3"/>
  <c r="F118" i="3"/>
  <c r="F114" i="3"/>
  <c r="F104" i="3"/>
  <c r="F95" i="3"/>
  <c r="F83" i="3"/>
  <c r="F82" i="3"/>
  <c r="F80" i="3"/>
  <c r="F84" i="3" s="1"/>
  <c r="F42" i="3"/>
  <c r="F44" i="3"/>
  <c r="F46" i="3"/>
  <c r="F48" i="3"/>
  <c r="F50" i="3"/>
  <c r="F52" i="3"/>
  <c r="F54" i="3"/>
  <c r="F56" i="3"/>
  <c r="F58" i="3"/>
  <c r="F60" i="3"/>
  <c r="F62" i="3"/>
  <c r="F64" i="3"/>
  <c r="F66" i="3"/>
  <c r="F40" i="3"/>
  <c r="F25" i="3"/>
  <c r="F27" i="3"/>
  <c r="F29" i="3"/>
  <c r="F23" i="3"/>
  <c r="F14" i="3"/>
  <c r="F12" i="3"/>
  <c r="D149" i="3"/>
  <c r="D120" i="3"/>
  <c r="D107" i="3"/>
  <c r="K62" i="3"/>
  <c r="I60" i="3"/>
  <c r="I58" i="3"/>
  <c r="I56" i="3"/>
  <c r="K150" i="3"/>
  <c r="K145" i="3"/>
  <c r="K149" i="3" s="1"/>
  <c r="I143" i="3"/>
  <c r="J143" i="3" s="1"/>
  <c r="D32" i="3"/>
  <c r="G135" i="3"/>
  <c r="I27" i="3"/>
  <c r="K27" i="3" s="1"/>
  <c r="K29" i="3"/>
  <c r="K41" i="3"/>
  <c r="I40" i="3"/>
  <c r="I139" i="3"/>
  <c r="J139" i="3" s="1"/>
  <c r="I141" i="3"/>
  <c r="J141" i="3" s="1"/>
  <c r="D119" i="3"/>
  <c r="K118" i="3"/>
  <c r="K114" i="3"/>
  <c r="I104" i="3"/>
  <c r="I107" i="3" s="1"/>
  <c r="K83" i="3"/>
  <c r="K82" i="3"/>
  <c r="K80" i="3"/>
  <c r="D84" i="3"/>
  <c r="K25" i="3"/>
  <c r="K23" i="3"/>
  <c r="F120" i="3" l="1"/>
  <c r="F32" i="3"/>
  <c r="F107" i="3"/>
  <c r="L162" i="3"/>
  <c r="K32" i="3"/>
  <c r="I32" i="3"/>
  <c r="K84" i="3"/>
  <c r="E32" i="3"/>
  <c r="H27" i="8"/>
  <c r="H52" i="8"/>
  <c r="H16" i="8"/>
  <c r="H17" i="8"/>
  <c r="H18" i="8"/>
  <c r="H19" i="8"/>
  <c r="H20" i="8"/>
  <c r="H21" i="8"/>
  <c r="H22" i="8"/>
  <c r="H23" i="8"/>
  <c r="H24" i="8"/>
  <c r="H25" i="8"/>
  <c r="H26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50" i="8"/>
  <c r="H51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9" i="8"/>
  <c r="H10" i="8"/>
  <c r="H11" i="8"/>
  <c r="H12" i="8"/>
  <c r="H13" i="8"/>
  <c r="H14" i="8"/>
  <c r="H15" i="8"/>
  <c r="H8" i="8"/>
  <c r="F149" i="3"/>
  <c r="E149" i="3"/>
  <c r="E97" i="3"/>
  <c r="D97" i="3"/>
  <c r="E16" i="3"/>
  <c r="K168" i="3"/>
  <c r="K108" i="3"/>
  <c r="F97" i="3" l="1"/>
  <c r="I97" i="3" l="1"/>
  <c r="L164" i="3" s="1"/>
  <c r="J97" i="3"/>
  <c r="K54" i="3"/>
  <c r="D134" i="3" l="1"/>
  <c r="I133" i="3"/>
  <c r="J133" i="3" s="1"/>
  <c r="J149" i="3" s="1"/>
  <c r="G137" i="3"/>
  <c r="K97" i="3"/>
  <c r="K64" i="3" l="1"/>
  <c r="K44" i="3"/>
  <c r="K46" i="3"/>
  <c r="K48" i="3"/>
  <c r="G131" i="3"/>
  <c r="G149" i="3" s="1"/>
  <c r="D138" i="3"/>
  <c r="K66" i="3" l="1"/>
  <c r="D72" i="3"/>
  <c r="D87" i="3" s="1"/>
  <c r="K52" i="3"/>
  <c r="K50" i="3" l="1"/>
  <c r="K72" i="3" s="1"/>
  <c r="K88" i="3" l="1"/>
  <c r="D117" i="3"/>
  <c r="K116" i="3"/>
  <c r="K120" i="3" s="1"/>
  <c r="K15" i="3"/>
  <c r="D136" i="3"/>
  <c r="D132" i="3"/>
  <c r="D115" i="3"/>
  <c r="D105" i="3"/>
  <c r="D164" i="3" l="1"/>
  <c r="I12" i="3"/>
  <c r="K13" i="3"/>
  <c r="K17" i="3" s="1"/>
  <c r="D16" i="3"/>
  <c r="J16" i="3"/>
  <c r="D162" i="3"/>
  <c r="I149" i="3"/>
  <c r="D166" i="3"/>
  <c r="E29" i="8"/>
  <c r="C73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D73" i="8"/>
  <c r="E28" i="8"/>
  <c r="E27" i="8"/>
  <c r="E26" i="8"/>
  <c r="E25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F16" i="3" l="1"/>
  <c r="I16" i="3"/>
  <c r="D158" i="3"/>
  <c r="D124" i="3"/>
  <c r="D160" i="3"/>
  <c r="E73" i="8"/>
  <c r="F124" i="3" l="1"/>
  <c r="I125" i="3" l="1"/>
  <c r="J72" i="3" l="1"/>
  <c r="I84" i="3" l="1"/>
  <c r="G16" i="3"/>
  <c r="G72" i="3"/>
  <c r="L160" i="3" l="1"/>
  <c r="I87" i="3"/>
  <c r="E84" i="3"/>
  <c r="E160" i="3" l="1"/>
  <c r="F158" i="3" l="1"/>
  <c r="F160" i="3"/>
  <c r="L166" i="3" l="1"/>
  <c r="I160" i="3" l="1"/>
  <c r="K87" i="3" l="1"/>
  <c r="E168" i="3" l="1"/>
  <c r="E120" i="3"/>
  <c r="E166" i="3"/>
  <c r="K124" i="3" l="1"/>
  <c r="I164" i="3"/>
  <c r="E164" i="3"/>
  <c r="J107" i="3" l="1"/>
  <c r="J87" i="3" l="1"/>
  <c r="K125" i="3"/>
  <c r="K166" i="3"/>
  <c r="J166" i="3"/>
  <c r="J124" i="3"/>
  <c r="J164" i="3" s="1"/>
  <c r="F166" i="3"/>
  <c r="I166" i="3" l="1"/>
  <c r="H166" i="3"/>
  <c r="G166" i="3"/>
  <c r="K158" i="3" l="1"/>
  <c r="G84" i="3" l="1"/>
  <c r="G160" i="3" l="1"/>
  <c r="I158" i="3" l="1"/>
  <c r="I168" i="3"/>
  <c r="L168" i="3" l="1"/>
  <c r="F168" i="3"/>
  <c r="H158" i="3" l="1"/>
  <c r="H168" i="3"/>
  <c r="H84" i="3"/>
  <c r="H87" i="3" s="1"/>
  <c r="H120" i="3"/>
  <c r="H164" i="3" s="1"/>
  <c r="H160" i="3" l="1"/>
  <c r="E124" i="3"/>
  <c r="J168" i="3"/>
  <c r="E151" i="3"/>
  <c r="G168" i="3" l="1"/>
  <c r="J158" i="3" l="1"/>
  <c r="J160" i="3"/>
  <c r="J162" i="3" l="1"/>
  <c r="J170" i="3" s="1"/>
  <c r="F164" i="3"/>
  <c r="I120" i="3" l="1"/>
  <c r="G120" i="3" l="1"/>
  <c r="L158" i="3"/>
  <c r="G124" i="3" l="1"/>
  <c r="G164" i="3" s="1"/>
  <c r="C19" i="7" l="1"/>
  <c r="K163" i="3"/>
  <c r="G158" i="3" l="1"/>
  <c r="R41" i="3" l="1"/>
  <c r="I170" i="3" l="1"/>
  <c r="G162" i="3"/>
  <c r="G170" i="3" s="1"/>
  <c r="E128" i="6" l="1"/>
  <c r="F58" i="6"/>
  <c r="E129" i="6" s="1"/>
  <c r="F57" i="6"/>
  <c r="E57" i="6"/>
  <c r="G128" i="6" s="1"/>
  <c r="D57" i="6"/>
  <c r="D128" i="6" s="1"/>
  <c r="C57" i="6"/>
  <c r="C128" i="6" s="1"/>
  <c r="E24" i="6" l="1"/>
  <c r="F24" i="6" s="1"/>
  <c r="E20" i="6"/>
  <c r="F20" i="6" s="1"/>
  <c r="E22" i="6"/>
  <c r="F22" i="6" s="1"/>
  <c r="C43" i="6"/>
  <c r="C108" i="6"/>
  <c r="F77" i="6"/>
  <c r="D28" i="6" l="1"/>
  <c r="D124" i="6" s="1"/>
  <c r="E28" i="6"/>
  <c r="G124" i="6" s="1"/>
  <c r="F28" i="6"/>
  <c r="C28" i="6"/>
  <c r="C124" i="6" s="1"/>
  <c r="E131" i="6"/>
  <c r="E127" i="6"/>
  <c r="E124" i="6"/>
  <c r="F108" i="6"/>
  <c r="F130" i="6" s="1"/>
  <c r="F132" i="6" s="1"/>
  <c r="E108" i="6"/>
  <c r="E130" i="6" s="1"/>
  <c r="D108" i="6"/>
  <c r="D130" i="6" s="1"/>
  <c r="C130" i="6"/>
  <c r="E126" i="6"/>
  <c r="E77" i="6"/>
  <c r="C67" i="6"/>
  <c r="D65" i="6"/>
  <c r="F43" i="6"/>
  <c r="E43" i="6"/>
  <c r="D35" i="6"/>
  <c r="D43" i="6" s="1"/>
  <c r="F14" i="6"/>
  <c r="F13" i="6"/>
  <c r="D13" i="6"/>
  <c r="C13" i="6"/>
  <c r="E11" i="6"/>
  <c r="E13" i="6" s="1"/>
  <c r="G122" i="6" s="1"/>
  <c r="D77" i="6" l="1"/>
  <c r="D126" i="6" s="1"/>
  <c r="C77" i="6"/>
  <c r="C126" i="6" s="1"/>
  <c r="G132" i="6"/>
  <c r="C46" i="6"/>
  <c r="C122" i="6"/>
  <c r="E125" i="6"/>
  <c r="E133" i="6" s="1"/>
  <c r="F46" i="6"/>
  <c r="E122" i="6"/>
  <c r="E132" i="6" s="1"/>
  <c r="E46" i="6"/>
  <c r="D46" i="6"/>
  <c r="D122" i="6"/>
  <c r="C132" i="6" l="1"/>
  <c r="D132" i="6"/>
  <c r="F47" i="6"/>
  <c r="G87" i="3" l="1"/>
  <c r="H162" i="3" l="1"/>
  <c r="H170" i="3" s="1"/>
  <c r="E158" i="3" l="1"/>
  <c r="E162" i="3"/>
  <c r="F162" i="3"/>
  <c r="F170" i="3" s="1"/>
  <c r="E170" i="3" l="1"/>
  <c r="K162" i="3"/>
  <c r="K170" i="3" s="1"/>
  <c r="E87" i="3"/>
  <c r="F87" i="3"/>
  <c r="D168" i="3" l="1"/>
  <c r="D170" i="3" s="1"/>
  <c r="L1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Kralj Brlek</author>
  </authors>
  <commentList>
    <comment ref="C55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Helena Kralj Brlek:</t>
        </r>
        <r>
          <rPr>
            <sz val="9"/>
            <color indexed="81"/>
            <rFont val="Segoe UI"/>
            <family val="2"/>
            <charset val="238"/>
          </rPr>
          <t xml:space="preserve">
Općina Žabno treba javiti iznos</t>
        </r>
      </text>
    </comment>
  </commentList>
</comments>
</file>

<file path=xl/sharedStrings.xml><?xml version="1.0" encoding="utf-8"?>
<sst xmlns="http://schemas.openxmlformats.org/spreadsheetml/2006/main" count="523" uniqueCount="234">
  <si>
    <t>Naziv</t>
  </si>
  <si>
    <t>Izvođač</t>
  </si>
  <si>
    <t>Vlastita</t>
  </si>
  <si>
    <t>Hrvatske vode</t>
  </si>
  <si>
    <t>Proračun Grada</t>
  </si>
  <si>
    <t>Proračun Općina</t>
  </si>
  <si>
    <t>Napomena</t>
  </si>
  <si>
    <t>1.</t>
  </si>
  <si>
    <t>Komunalno poduzeće d.o.o.</t>
  </si>
  <si>
    <t>2.</t>
  </si>
  <si>
    <t>3.</t>
  </si>
  <si>
    <t xml:space="preserve"> </t>
  </si>
  <si>
    <t>Javna nabava</t>
  </si>
  <si>
    <t>4.</t>
  </si>
  <si>
    <t xml:space="preserve">  </t>
  </si>
  <si>
    <t>5.</t>
  </si>
  <si>
    <t>6.</t>
  </si>
  <si>
    <t>Vodoopskrba - rekonstrukcija:  UKUPNO</t>
  </si>
  <si>
    <t>Vodoopskrba:  SVEUKUPNO</t>
  </si>
  <si>
    <t>OSTALE INVESTICIJSKE AKTIVNOSTI</t>
  </si>
  <si>
    <t>FZOEU</t>
  </si>
  <si>
    <t>Centar ponovne uporabe</t>
  </si>
  <si>
    <t>Izrada Glavnog projekta novog dijela Gradskog groblja</t>
  </si>
  <si>
    <t xml:space="preserve">Ostale nespomenute investicijske aktivnosti </t>
  </si>
  <si>
    <t>Ostale investicije:    UKUPNO</t>
  </si>
  <si>
    <t>Ostale investicije</t>
  </si>
  <si>
    <t>Izgradnja precrpne stanice Apatovec</t>
  </si>
  <si>
    <t>Prema Zakonu o vodama NN 56/13, članak 26. stavak 3.- gradnja i održavanje komunalnih vodnih građevina provodi se prema Planu koji donosi Skupština isporučitelja vodnih usluga</t>
  </si>
  <si>
    <t>INVESTICIJSKE AKTIVNOSTI KOMUNALNOG PODUZEĆA d.o.o. KRIŽEVCI ZA 2018. GODINU</t>
  </si>
  <si>
    <t>Plan gradnje i održavanja komunalnih vodnih građevina za 2018.  godinu</t>
  </si>
  <si>
    <t>Plan 2018.</t>
  </si>
  <si>
    <t>Rekonstrukcija vodovodne mreže i  priključaka u Cvjetnoj ulici; D=140 m</t>
  </si>
  <si>
    <t>Izvori sredstava Plana za 2018. godinu</t>
  </si>
  <si>
    <t>Rekonstrukcija kanalizacijske mreže i kanalizacijskih priključaka u Cvjetnoj ulici; D=140 m</t>
  </si>
  <si>
    <t>Izgradnja rubnika na dijelu staza na Gradskom groblju u Križevcima; D=500 m</t>
  </si>
  <si>
    <t>Nastavak izgradnje izdvojenog pogona u Cubincu, 2. faza</t>
  </si>
  <si>
    <t>Jednostavna nabava</t>
  </si>
  <si>
    <t>Rekonstrukcija vodovodne mreže i  priključaka-raskrižje Ulica branitelja Hrvatske - F. Supila - T. Smičiklasa; D=312 m; (kod Wood-a)</t>
  </si>
  <si>
    <t>Rekonstrukcija kanalizacijske mreže i kanalizacijskih priključaka (raskrižje Ulica hrvatskih Branitelja-Ulica F. Supila-Ulica T. Smičiklasa); D=220 m</t>
  </si>
  <si>
    <t>Rekonstrukcija vodovodne mreže i  priključaka u Frankopanskoj ulici, Zvonimirova,T. Sermagea; A. Šenoe D=675 m</t>
  </si>
  <si>
    <t>VODOOPSKRBA - GRAD KRIŽEVCI - izgradnja</t>
  </si>
  <si>
    <t>VODOOPSKRBA - OPĆINE - izgradnja</t>
  </si>
  <si>
    <t>Grad Križevci - Vodoopskrba - izgradnja:  UKUPNO</t>
  </si>
  <si>
    <t>Općine - Vodoopskrba - izgradnja:  UKUPNO</t>
  </si>
  <si>
    <t>VODOOPSKRBA - GRAD KRIŽEVCI - rekonstrukcija</t>
  </si>
  <si>
    <t>ODVODNJA - GRAD KRIŽEVCI - rekonstrukcija</t>
  </si>
  <si>
    <t xml:space="preserve">GRAD KRIŽEVCI - Odvodnja:  SVEUKUPNO </t>
  </si>
  <si>
    <t>Vodoopskrba - Grad Križevci</t>
  </si>
  <si>
    <t>Vodoopskrba - Općine</t>
  </si>
  <si>
    <t>Rekapitulacija investicija Komunalnog poduzeća d.o.o. Križevci za 2018. godinu</t>
  </si>
  <si>
    <t>SVEUKUPNO:</t>
  </si>
  <si>
    <t>Elektronički sustav naplate odvoza otpada po stvarno preuzetoj količini</t>
  </si>
  <si>
    <t>Izvanredni radovi na uređenju reciklažnog dvorišta</t>
  </si>
  <si>
    <t>Izgradnja produžetka hale sortirnice</t>
  </si>
  <si>
    <t>Oprema za proširenje sortirnice</t>
  </si>
  <si>
    <t>7.</t>
  </si>
  <si>
    <t>8.</t>
  </si>
  <si>
    <t>9.</t>
  </si>
  <si>
    <t>10.</t>
  </si>
  <si>
    <t>Općina Sveti Ivan Žabno</t>
  </si>
  <si>
    <t>Općina Gornja Rijeka</t>
  </si>
  <si>
    <t>Općina Sveti Petar Orehovec</t>
  </si>
  <si>
    <t>Općina Kalnik</t>
  </si>
  <si>
    <r>
      <t>Izgradnja</t>
    </r>
    <r>
      <rPr>
        <sz val="12"/>
        <color theme="1"/>
        <rFont val="Arial"/>
        <family val="2"/>
        <charset val="238"/>
      </rPr>
      <t xml:space="preserve"> ograde 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nadstrešnice za komunalnu opremu na Gradskom groblju</t>
    </r>
  </si>
  <si>
    <t>Rekonstrukcija kanalizacijske mreže i  priključaka u Frankopanskoj ulici, Zvonimirova,T. Sermagea; A. Šenoe; D= 750 m</t>
  </si>
  <si>
    <t>Redni</t>
  </si>
  <si>
    <t>broj</t>
  </si>
  <si>
    <t>11.</t>
  </si>
  <si>
    <t>Informatička oprema</t>
  </si>
  <si>
    <t>za 2018. godinu iz vlastitih sredstava</t>
  </si>
  <si>
    <t>Teretno vozilo</t>
  </si>
  <si>
    <t>Trimer- leđni</t>
  </si>
  <si>
    <t>Detektor metala</t>
  </si>
  <si>
    <t>Rekonstrukcija prepumpne stanice - HS Potočka</t>
  </si>
  <si>
    <t>Izmještanje kanalizacijske mreže u Ulici Slavka Kolara, D= 160 m</t>
  </si>
  <si>
    <t>Fekalna pumpa u Koruškoj - rekonstrukcija u suhu prepumpnu stanicu</t>
  </si>
  <si>
    <t>Dozirna pumpa za kloriranje- PS Brezovljani</t>
  </si>
  <si>
    <t>Forrmiranje zona na vodovodnoj mreži zbog praćenja kvarova i gubitaka</t>
  </si>
  <si>
    <t>Rekonstrukcija kanalizacijske mreže i  priključaka križanje Koprivnička - bana J. Jelačića; D= 143 m</t>
  </si>
  <si>
    <t>ODVODNJA - OPĆINE - izgradnja</t>
  </si>
  <si>
    <t>OPĆINE - Odvodnja - izgradnja:  UKUPNO</t>
  </si>
  <si>
    <t>Izgradnja kanalizacije Sv.I. Žabno - Lanište - Križevačka - Braće Radića- Kolodvorska + pročistač</t>
  </si>
  <si>
    <t>Izgradnja kanalizacije Sv.I. Žabno -Voćarska ulica</t>
  </si>
  <si>
    <t>Odvodnja- Grad Križevci</t>
  </si>
  <si>
    <t>Odvodnja- Općine</t>
  </si>
  <si>
    <t>Odvodnja:  SVEUKUPNO</t>
  </si>
  <si>
    <t xml:space="preserve">Grad Križevci - Odvodnja-rekonstrukcija: UKUPNO </t>
  </si>
  <si>
    <t>Grad Križevci - Vodoopskrba - rekonstrukcija:  UKUPNO</t>
  </si>
  <si>
    <t>Grad Križevci - Vodoopskrba - izgradnja: UKUPNO</t>
  </si>
  <si>
    <t>Plana nabave Vodnih usluga d.o.o. Križevci</t>
  </si>
  <si>
    <t>Poslovni informacijski program</t>
  </si>
  <si>
    <t>Rekonstrukcija vodovodne mreže i  priključaka u Frankopanskoj ulici, Zvonimirova,T. Sermagea; A. Šenoe; D=675 m</t>
  </si>
  <si>
    <t>Potopna pumpa za crpilište Trstenik</t>
  </si>
  <si>
    <t>kn/m</t>
  </si>
  <si>
    <t>troškovnik  BN Cvjetna</t>
  </si>
  <si>
    <t>troškovnik  JN Frankopanska</t>
  </si>
  <si>
    <t>procjena</t>
  </si>
  <si>
    <t>troškovnik JN Cirkvena D4</t>
  </si>
  <si>
    <t>troškovnik  BN Cvjetna kan</t>
  </si>
  <si>
    <t>troškovnik  BN S. Kolara kan</t>
  </si>
  <si>
    <t>PROJEKTNA DOKUMENTACIJA</t>
  </si>
  <si>
    <t>Projektna dokumentacija</t>
  </si>
  <si>
    <t>Odvodnja - Grad Križevci</t>
  </si>
  <si>
    <t>Projektna dokumentacija: UKUPNO</t>
  </si>
  <si>
    <t>povećanje  /  smanjenje</t>
  </si>
  <si>
    <t>Novi Plan 2018.</t>
  </si>
  <si>
    <t>povećanje / smanjenje</t>
  </si>
  <si>
    <t>Kopivničko-križevačka županija</t>
  </si>
  <si>
    <t>ODVODNJA - GRAD KRIŽEVCI - izgradnja</t>
  </si>
  <si>
    <t>Odvodnja - OPĆINE</t>
  </si>
  <si>
    <t>GRAD KRIŽEVCI - Odvodnja - izgradnja:  UKUPNO</t>
  </si>
  <si>
    <t>Prema Zakonu o vodnim uslugama NN 66/19, članak 23. - gradnja i održavanje komunalnih vodnih građevina provodi se prema                                                                                                                                                 Planu koji donosi Skupština isporučitelja vodnih usluga</t>
  </si>
  <si>
    <t>Izrada projektne dokumentacije za izgradnju aglomeracije na području Općine Sv. Petar Orehovec- 1. faza - glavni projekt</t>
  </si>
  <si>
    <t>Novi Plan 2022.</t>
  </si>
  <si>
    <t>Naknada za razvoj</t>
  </si>
  <si>
    <t>Izgradnja vodoopskrbne mreže Gornja Rijeka - Fajerovec - Nemčevec; D=2200 m</t>
  </si>
  <si>
    <t>Hrvatske vode /NPOO / Fond za zaštitu  okoliša</t>
  </si>
  <si>
    <t>Hrvatske vode / NPOO / Fond za zaštitu  okoliša</t>
  </si>
  <si>
    <t>Redni broj</t>
  </si>
  <si>
    <t>Distribucijske cijevi DN 110 - 160</t>
  </si>
  <si>
    <t xml:space="preserve">Cijevi za vodu DN 32-50 </t>
  </si>
  <si>
    <t>Cijevna armatura DN 50 - 300</t>
  </si>
  <si>
    <t>Elektrospojnice - različita cijevna armatura</t>
  </si>
  <si>
    <t>Lukovi, T komadi</t>
  </si>
  <si>
    <t>Kanalizacijske cijevi</t>
  </si>
  <si>
    <t>Građevinski materijal</t>
  </si>
  <si>
    <t>Hidranti</t>
  </si>
  <si>
    <t>Ventili prema funkciji</t>
  </si>
  <si>
    <t>Zasuni</t>
  </si>
  <si>
    <t>Kameni agregat</t>
  </si>
  <si>
    <t>Pribor i potrošni materijal</t>
  </si>
  <si>
    <t>Vodomjeri za daljinsko očitanje</t>
  </si>
  <si>
    <t>Baždarenje vodomjera</t>
  </si>
  <si>
    <t>Usluga prijevoza kamionom</t>
  </si>
  <si>
    <t>Građevinski radovi niskogradnje- kooperanti</t>
  </si>
  <si>
    <t>Opskrba električnom energijom + korištenje mreže</t>
  </si>
  <si>
    <t>Najam poslovnog prostora</t>
  </si>
  <si>
    <t>Osiguranje radnika i imovine</t>
  </si>
  <si>
    <t>Najam strojeva za fotokopiranje i ostalo</t>
  </si>
  <si>
    <t xml:space="preserve">Revizorske usluge </t>
  </si>
  <si>
    <t>Poštanske i kurirske usluge</t>
  </si>
  <si>
    <t>Uredski materijal i potrepštine</t>
  </si>
  <si>
    <t>Održavanje programa i prava korištenja software-a</t>
  </si>
  <si>
    <t>Usluga reklame i promidžbe</t>
  </si>
  <si>
    <t>Mobilna telefonija i  mobilni pristup internetu</t>
  </si>
  <si>
    <t>Fiksna telefonija i pristup internetu</t>
  </si>
  <si>
    <t>Analiza vode</t>
  </si>
  <si>
    <t>Informatičko održavanje mreže i opreme</t>
  </si>
  <si>
    <t>Nabava vode</t>
  </si>
  <si>
    <t xml:space="preserve">Zaštitna radna odjeća </t>
  </si>
  <si>
    <t xml:space="preserve">Bankarske usluge </t>
  </si>
  <si>
    <t>Usluga tiska</t>
  </si>
  <si>
    <t>Seminari i savjetovanja</t>
  </si>
  <si>
    <t xml:space="preserve">Rezervni djelovi za vozila </t>
  </si>
  <si>
    <t>Usluga dobrovoljnog zdravstvenog osiguranja</t>
  </si>
  <si>
    <t>Servis i održavanje opreme za vodoopskrbu</t>
  </si>
  <si>
    <t>Popravak i održavanje radnih vozila</t>
  </si>
  <si>
    <t>Usluge javnih objava - EOJN</t>
  </si>
  <si>
    <t>Usluge projektanata i izrade studija</t>
  </si>
  <si>
    <t>Mjerači protoka na vodoopskrbi</t>
  </si>
  <si>
    <t>Oprema za dezinfekciju vode</t>
  </si>
  <si>
    <t>Oprema za telemetriju na vodoopskrbi</t>
  </si>
  <si>
    <t>Izrada dokumenacije za rješavanje imovinsko-pravnih odnosa za aglomeraciju Križevci</t>
  </si>
  <si>
    <t>Izrada dokumenacije za rješavanje imovinsko-pravnih odnosa za vodno-komunalnu infrastukturu</t>
  </si>
  <si>
    <t>Usluga koordinatora ZNR - projekt aglomeracije</t>
  </si>
  <si>
    <t>Usluga tehničkog pregleda vozila</t>
  </si>
  <si>
    <t>Izrada vodolovki</t>
  </si>
  <si>
    <t>Radovi na postojećim revizijskim oknima</t>
  </si>
  <si>
    <t>Nadogradnja opreme za daljinsko očitanje vodomjera</t>
  </si>
  <si>
    <t>Distribucijski sustavi cijevi &gt; DN 200</t>
  </si>
  <si>
    <t>UKUPNO:</t>
  </si>
  <si>
    <t>Nabava goriva</t>
  </si>
  <si>
    <t>Plan 2023. kn</t>
  </si>
  <si>
    <t>Izgradnja vodoopskrbne mreže Sveti Petar Orehovec - Piškovec ; dionica D6, L= 1.590 m</t>
  </si>
  <si>
    <t>Izgradnja vodoopskrbne mreže Kalnik - Bugarini ; L= 730 m</t>
  </si>
  <si>
    <t>Nabava vozila</t>
  </si>
  <si>
    <t>Izvori sredstava Plana za 2024. godinu</t>
  </si>
  <si>
    <t>Izgradnja vodoopskrbne mreže Sveti Petar Orehovec - Šalamunovec- Dijankovec ; L= 760 m</t>
  </si>
  <si>
    <t>Rekonstrukcija vodovodne mreže i  priključaka - ulica Bazilija Božičkovića</t>
  </si>
  <si>
    <t>Rekonstrukcija ulične odvodnje i  priključaka - ulica  Bazilija Božičkovića</t>
  </si>
  <si>
    <t xml:space="preserve">Imovinsko-pravni odnosi </t>
  </si>
  <si>
    <t>Solarni paneli</t>
  </si>
  <si>
    <t>Ograda za vodne građevine</t>
  </si>
  <si>
    <t>Koncepcijsko rješenje odvodnje i pročišćavanja na uslužnom području Vodnih usluga</t>
  </si>
  <si>
    <t xml:space="preserve">Izgradnja vodoopskrbne mreže u Bojnikovcu                                                             </t>
  </si>
  <si>
    <t xml:space="preserve">Izgradnja vodoopskrbne mreže u Dijankovcu                                                       </t>
  </si>
  <si>
    <t xml:space="preserve">Izgradnja aglomeracije na području Općine Sv. Petar Orehovec - Faza 1 (UPOV i spojni cjevovod) </t>
  </si>
  <si>
    <t>Izgradnja solarnih elektrana na vodnim građevinama</t>
  </si>
  <si>
    <t>Usluga Nadzora za radove na izgradnji solarnih elektrana</t>
  </si>
  <si>
    <t>Oprema za daljinsko upravljanje</t>
  </si>
  <si>
    <t xml:space="preserve">Oprema za detekciju curenja </t>
  </si>
  <si>
    <t>Pravne usluge</t>
  </si>
  <si>
    <t>Cijevne spojnice</t>
  </si>
  <si>
    <t>Oprema za mehaniku fluida</t>
  </si>
  <si>
    <t>Regulatori tlaka</t>
  </si>
  <si>
    <t>Usluga kontrole mjernih uređaja</t>
  </si>
  <si>
    <t>Plan nabave Vodnih usluga d.o.o. Križevci</t>
  </si>
  <si>
    <t>INVESTICIJSKE AKTIVNOSTI VODNIH USLUGA d.o.o. KRIŽEVCI ZA 2025. GODINU</t>
  </si>
  <si>
    <t>Plan 2025.</t>
  </si>
  <si>
    <t>Izvori sredstava Plana za 2025. godinu</t>
  </si>
  <si>
    <t>Rekonstrukcija vodovodne mreže i  priključaka - ulica biskupa Julija Drohobeczkoga</t>
  </si>
  <si>
    <t>Rekonstrukcija vodovodne mreže i  priključaka - ulica Ljudevita Gaja</t>
  </si>
  <si>
    <t>Rekonstrukcija ulične odvodnje i  priključaka - ulica biskupa Julija Drohobeczkoga</t>
  </si>
  <si>
    <t>Rekonstrukcija ulične odvodnje i  priključaka - ulica Ljudevita Gaja</t>
  </si>
  <si>
    <t>Izgradnja odvodnje u ulici Franje Tuđmana</t>
  </si>
  <si>
    <t>za 2025. godinu iz vlastitih sredstava</t>
  </si>
  <si>
    <t xml:space="preserve">Plan 2025. </t>
  </si>
  <si>
    <t>Izvođenje radova na novom bunaru na crpilištu Vratno</t>
  </si>
  <si>
    <t>Izgradnja solarnih elektrana na UPOV-u Križevci</t>
  </si>
  <si>
    <t>Nabava licenci za server</t>
  </si>
  <si>
    <t xml:space="preserve">Izgradnja vodoopskrbne mreže u naselju Garić                                                   </t>
  </si>
  <si>
    <t>Provedba kibernetske sigurnosti</t>
  </si>
  <si>
    <t xml:space="preserve">Izgradnja vodoopskrbne mreže Čvrstec - Ruševac                                           </t>
  </si>
  <si>
    <t>Usluga Nadzora za radove na izgradnji odvodnje u Bukovju Križevačkom</t>
  </si>
  <si>
    <t>Izgradnja vodoopskrbne mreže Sveti Ivan Žabno -Cirkvena, Carova ulica, dio  dionice D32 ; L = 1.274 m</t>
  </si>
  <si>
    <t>Izgradnja vodoopskrbne mreže Sveti Ivan Žabno - Cirkvena, Predavčeva ulica, D32.2, L= 592 m</t>
  </si>
  <si>
    <t>Izgradnja vodoopskrbne mreže Sveti Ivan Žabno - Cirkvena, Pužarova ulica - Ledine, dionica D29 , L= 438 m</t>
  </si>
  <si>
    <t>Izgradnja vodoopskrbne mreže Sveti Ivan Žabno - Cirkvena, Ledine, D29.1, L= 224 m</t>
  </si>
  <si>
    <t>Izgradnja vodoopskrbne mreže Sveti Ivan Žabno - Cirkvena, Topljakova ulica, D29.2, L= 585 m</t>
  </si>
  <si>
    <t>Izgradnja vodoopskrbne mreže Sveti Ivan Žabno - Novi Glog, dio D24;  L= 594 m</t>
  </si>
  <si>
    <t>Izgradnja vodoopskrbne mreže Sveti Ivan Žabno - Škrinjari, dionica D40, L= 293 m</t>
  </si>
  <si>
    <t>Izgradnja vodoopskrbne mreže Sveti Ivan Žabno - Grabrovec - Štefanci - Damjani - Rumenjaki - Cepidlak; dionica D13,                     L= 4.530 m</t>
  </si>
  <si>
    <t>Izgradnja vodoopskrbne mreže Sveti Ivan Žabno - Čvrstec Purga - Kemenovići - Cepidlak - Brdo Cirkvensko; dionica D17,                     L= 6.645 m</t>
  </si>
  <si>
    <t>Izgradnja vodoopskrbne mreže Sveti Ivan Žabno -Čvrstec Purga - Ervišci - križanje Carevići; dionica D17.2,                     L= 1.805 m</t>
  </si>
  <si>
    <t>Rekapitulacija  Plana gradnje Vodnih usluga d.o.o. Križevci za 2025. godinu</t>
  </si>
  <si>
    <t>Oprema za mjerenje vremenskih uvjeta</t>
  </si>
  <si>
    <t>Sanacione ogrlice i obujmice</t>
  </si>
  <si>
    <t>Novi Plan 2025.</t>
  </si>
  <si>
    <t>Križevci, 07.05.2025.</t>
  </si>
  <si>
    <t>I. Izmjene  Plana gradnje i održavanja komunalnih vodnih građevina za 2025. godinu</t>
  </si>
  <si>
    <t>Izgradnja sustava odvdonje aglomeracije sv. Ivan Žabno - Faza 3</t>
  </si>
  <si>
    <t>Usluge razvoja programske podrške za daljinski pristup za fekalne crpne stanice</t>
  </si>
  <si>
    <t>Izgradnja vodoopskrbne mreže Sveti Ivan Žabno - Cirkvena, Benčakova ulica, dio  D29 , L= 300 m</t>
  </si>
  <si>
    <t>Izgradnja magistralnog cjevovoda Sveti Ivan Žabno -Čvrstec- Raščani- Bušići, L=5.390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</si>
</sst>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;[Red]#,##0"/>
    <numFmt numFmtId="166" formatCode="#,##0_ ;\-#,##0\ "/>
    <numFmt numFmtId="167" formatCode="#,##0\ [$€-1];[Red]#,##0\ [$€-1]"/>
    <numFmt numFmtId="168" formatCode="#,##0\ &quot;€&quot;"/>
    <numFmt numFmtId="169" formatCode="#,##0\ [$€-41A]"/>
  </numFmts>
  <fonts count="5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5.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sz val="13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13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5"/>
      <name val="Arial"/>
      <family val="2"/>
      <charset val="238"/>
    </font>
    <font>
      <b/>
      <i/>
      <sz val="18"/>
      <name val="Arial"/>
      <family val="2"/>
      <charset val="238"/>
    </font>
    <font>
      <sz val="30"/>
      <name val="Arial"/>
      <family val="2"/>
      <charset val="238"/>
    </font>
    <font>
      <b/>
      <sz val="18.5"/>
      <name val="Arial"/>
      <family val="2"/>
      <charset val="238"/>
    </font>
    <font>
      <b/>
      <sz val="19.5"/>
      <name val="Arial"/>
      <family val="2"/>
      <charset val="238"/>
    </font>
    <font>
      <b/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sz val="19"/>
      <name val="Arial"/>
      <family val="2"/>
      <charset val="238"/>
    </font>
    <font>
      <b/>
      <i/>
      <sz val="15.5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697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12" xfId="0" applyFont="1" applyBorder="1" applyAlignment="1">
      <alignment horizontal="center" vertical="center" wrapText="1"/>
    </xf>
    <xf numFmtId="165" fontId="11" fillId="5" borderId="24" xfId="0" applyNumberFormat="1" applyFont="1" applyFill="1" applyBorder="1" applyAlignment="1">
      <alignment vertical="center"/>
    </xf>
    <xf numFmtId="165" fontId="11" fillId="5" borderId="28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165" fontId="14" fillId="3" borderId="0" xfId="0" applyNumberFormat="1" applyFont="1" applyFill="1" applyAlignment="1">
      <alignment horizontal="right" vertical="center"/>
    </xf>
    <xf numFmtId="165" fontId="14" fillId="3" borderId="0" xfId="0" applyNumberFormat="1" applyFont="1" applyFill="1" applyAlignment="1">
      <alignment vertical="center"/>
    </xf>
    <xf numFmtId="0" fontId="15" fillId="3" borderId="0" xfId="0" applyFont="1" applyFill="1"/>
    <xf numFmtId="0" fontId="10" fillId="0" borderId="0" xfId="0" applyFont="1" applyAlignment="1">
      <alignment vertical="center"/>
    </xf>
    <xf numFmtId="0" fontId="16" fillId="0" borderId="0" xfId="0" applyFont="1"/>
    <xf numFmtId="165" fontId="17" fillId="7" borderId="24" xfId="0" applyNumberFormat="1" applyFont="1" applyFill="1" applyBorder="1" applyAlignment="1">
      <alignment vertical="center"/>
    </xf>
    <xf numFmtId="165" fontId="17" fillId="7" borderId="28" xfId="0" applyNumberFormat="1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1" fillId="5" borderId="29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/>
    </xf>
    <xf numFmtId="165" fontId="11" fillId="3" borderId="0" xfId="0" applyNumberFormat="1" applyFont="1" applyFill="1" applyAlignment="1">
      <alignment vertical="center"/>
    </xf>
    <xf numFmtId="0" fontId="4" fillId="3" borderId="0" xfId="0" applyFont="1" applyFill="1"/>
    <xf numFmtId="0" fontId="6" fillId="0" borderId="0" xfId="0" applyFont="1"/>
    <xf numFmtId="0" fontId="8" fillId="0" borderId="0" xfId="0" applyFont="1"/>
    <xf numFmtId="0" fontId="20" fillId="3" borderId="0" xfId="0" applyFont="1" applyFill="1"/>
    <xf numFmtId="0" fontId="11" fillId="3" borderId="0" xfId="0" applyFont="1" applyFill="1" applyAlignment="1">
      <alignment horizontal="right"/>
    </xf>
    <xf numFmtId="0" fontId="13" fillId="0" borderId="0" xfId="0" applyFont="1"/>
    <xf numFmtId="0" fontId="14" fillId="3" borderId="0" xfId="0" applyFont="1" applyFill="1" applyAlignment="1">
      <alignment horizontal="right"/>
    </xf>
    <xf numFmtId="165" fontId="18" fillId="6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vertical="center"/>
    </xf>
    <xf numFmtId="165" fontId="11" fillId="3" borderId="9" xfId="0" applyNumberFormat="1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165" fontId="22" fillId="8" borderId="24" xfId="0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vertical="center"/>
    </xf>
    <xf numFmtId="165" fontId="29" fillId="0" borderId="9" xfId="0" applyNumberFormat="1" applyFont="1" applyBorder="1" applyAlignment="1">
      <alignment vertical="center"/>
    </xf>
    <xf numFmtId="0" fontId="30" fillId="0" borderId="0" xfId="0" applyFont="1"/>
    <xf numFmtId="165" fontId="29" fillId="0" borderId="6" xfId="0" applyNumberFormat="1" applyFont="1" applyBorder="1" applyAlignment="1">
      <alignment vertical="center"/>
    </xf>
    <xf numFmtId="0" fontId="29" fillId="3" borderId="0" xfId="0" applyFont="1" applyFill="1" applyAlignment="1">
      <alignment vertical="center"/>
    </xf>
    <xf numFmtId="0" fontId="20" fillId="0" borderId="0" xfId="0" applyFont="1"/>
    <xf numFmtId="0" fontId="18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right" vertical="center"/>
    </xf>
    <xf numFmtId="165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right"/>
    </xf>
    <xf numFmtId="165" fontId="29" fillId="0" borderId="2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1" fillId="0" borderId="0" xfId="1"/>
    <xf numFmtId="0" fontId="1" fillId="6" borderId="0" xfId="1" applyFill="1"/>
    <xf numFmtId="0" fontId="6" fillId="6" borderId="0" xfId="1" applyFont="1" applyFill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13" fillId="3" borderId="0" xfId="0" applyFont="1" applyFill="1"/>
    <xf numFmtId="0" fontId="11" fillId="3" borderId="51" xfId="0" applyFont="1" applyFill="1" applyBorder="1" applyAlignment="1">
      <alignment horizontal="right"/>
    </xf>
    <xf numFmtId="165" fontId="7" fillId="3" borderId="12" xfId="1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8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64" fontId="20" fillId="0" borderId="0" xfId="3" applyFont="1" applyAlignment="1">
      <alignment vertical="center"/>
    </xf>
    <xf numFmtId="164" fontId="20" fillId="3" borderId="52" xfId="3" applyFont="1" applyFill="1" applyBorder="1" applyAlignment="1">
      <alignment horizontal="center" vertical="center"/>
    </xf>
    <xf numFmtId="164" fontId="8" fillId="0" borderId="32" xfId="3" applyFont="1" applyBorder="1" applyAlignment="1">
      <alignment vertical="center"/>
    </xf>
    <xf numFmtId="164" fontId="8" fillId="0" borderId="11" xfId="3" applyFont="1" applyBorder="1" applyAlignment="1">
      <alignment vertical="center"/>
    </xf>
    <xf numFmtId="164" fontId="20" fillId="3" borderId="52" xfId="3" applyFont="1" applyFill="1" applyBorder="1" applyAlignment="1">
      <alignment vertical="center"/>
    </xf>
    <xf numFmtId="164" fontId="20" fillId="3" borderId="47" xfId="3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165" fontId="29" fillId="3" borderId="1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8" fillId="3" borderId="0" xfId="3" applyFont="1" applyFill="1" applyAlignment="1">
      <alignment vertical="center"/>
    </xf>
    <xf numFmtId="0" fontId="8" fillId="0" borderId="52" xfId="0" applyFont="1" applyBorder="1" applyAlignment="1">
      <alignment vertical="center"/>
    </xf>
    <xf numFmtId="164" fontId="8" fillId="3" borderId="52" xfId="3" applyFont="1" applyFill="1" applyBorder="1" applyAlignment="1">
      <alignment vertical="center"/>
    </xf>
    <xf numFmtId="164" fontId="8" fillId="3" borderId="47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11" borderId="32" xfId="0" applyFont="1" applyFill="1" applyBorder="1" applyAlignment="1">
      <alignment vertical="center"/>
    </xf>
    <xf numFmtId="164" fontId="6" fillId="0" borderId="0" xfId="3" applyFont="1" applyAlignment="1">
      <alignment vertical="center"/>
    </xf>
    <xf numFmtId="0" fontId="6" fillId="11" borderId="32" xfId="0" applyFont="1" applyFill="1" applyBorder="1" applyAlignment="1">
      <alignment vertical="center"/>
    </xf>
    <xf numFmtId="164" fontId="6" fillId="11" borderId="32" xfId="3" applyFont="1" applyFill="1" applyBorder="1" applyAlignment="1">
      <alignment vertical="center"/>
    </xf>
    <xf numFmtId="164" fontId="6" fillId="11" borderId="11" xfId="3" applyFont="1" applyFill="1" applyBorder="1" applyAlignment="1">
      <alignment vertical="center"/>
    </xf>
    <xf numFmtId="0" fontId="6" fillId="11" borderId="52" xfId="0" applyFont="1" applyFill="1" applyBorder="1" applyAlignment="1">
      <alignment vertical="center"/>
    </xf>
    <xf numFmtId="164" fontId="6" fillId="11" borderId="52" xfId="3" applyFont="1" applyFill="1" applyBorder="1" applyAlignment="1">
      <alignment vertical="center"/>
    </xf>
    <xf numFmtId="164" fontId="6" fillId="11" borderId="47" xfId="3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52" xfId="3" applyFont="1" applyBorder="1" applyAlignment="1">
      <alignment vertical="center"/>
    </xf>
    <xf numFmtId="164" fontId="8" fillId="0" borderId="47" xfId="3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64" fontId="6" fillId="0" borderId="32" xfId="3" applyFont="1" applyBorder="1" applyAlignment="1">
      <alignment vertical="center"/>
    </xf>
    <xf numFmtId="164" fontId="6" fillId="0" borderId="11" xfId="3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7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164" fontId="6" fillId="3" borderId="0" xfId="3" applyFont="1" applyFill="1" applyAlignment="1">
      <alignment vertical="center"/>
    </xf>
    <xf numFmtId="0" fontId="6" fillId="3" borderId="0" xfId="0" applyFont="1" applyFill="1"/>
    <xf numFmtId="0" fontId="16" fillId="0" borderId="0" xfId="0" applyFont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39" fillId="3" borderId="0" xfId="0" applyFont="1" applyFill="1" applyAlignment="1">
      <alignment vertical="center"/>
    </xf>
    <xf numFmtId="0" fontId="16" fillId="0" borderId="44" xfId="0" applyFont="1" applyBorder="1" applyAlignment="1">
      <alignment vertical="center"/>
    </xf>
    <xf numFmtId="0" fontId="39" fillId="3" borderId="44" xfId="0" applyFont="1" applyFill="1" applyBorder="1" applyAlignment="1">
      <alignment vertical="center"/>
    </xf>
    <xf numFmtId="165" fontId="29" fillId="0" borderId="14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165" fontId="29" fillId="0" borderId="18" xfId="0" applyNumberFormat="1" applyFont="1" applyBorder="1" applyAlignment="1">
      <alignment horizontal="right" vertical="center"/>
    </xf>
    <xf numFmtId="165" fontId="29" fillId="0" borderId="16" xfId="0" applyNumberFormat="1" applyFont="1" applyBorder="1" applyAlignment="1">
      <alignment horizontal="right" vertical="center"/>
    </xf>
    <xf numFmtId="0" fontId="42" fillId="0" borderId="0" xfId="0" applyFont="1"/>
    <xf numFmtId="0" fontId="43" fillId="0" borderId="0" xfId="0" applyFont="1"/>
    <xf numFmtId="165" fontId="10" fillId="3" borderId="9" xfId="0" applyNumberFormat="1" applyFont="1" applyFill="1" applyBorder="1" applyAlignment="1">
      <alignment vertical="center"/>
    </xf>
    <xf numFmtId="0" fontId="44" fillId="0" borderId="0" xfId="0" applyFont="1"/>
    <xf numFmtId="0" fontId="15" fillId="0" borderId="0" xfId="0" applyFont="1"/>
    <xf numFmtId="165" fontId="10" fillId="0" borderId="14" xfId="0" applyNumberFormat="1" applyFont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3" fontId="29" fillId="0" borderId="14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165" fontId="29" fillId="0" borderId="6" xfId="0" applyNumberFormat="1" applyFont="1" applyBorder="1" applyAlignment="1">
      <alignment horizontal="right" vertical="center"/>
    </xf>
    <xf numFmtId="165" fontId="29" fillId="0" borderId="14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vertical="center"/>
    </xf>
    <xf numFmtId="164" fontId="6" fillId="0" borderId="52" xfId="3" applyFont="1" applyFill="1" applyBorder="1" applyAlignment="1">
      <alignment vertical="center"/>
    </xf>
    <xf numFmtId="164" fontId="6" fillId="0" borderId="47" xfId="3" applyFont="1" applyFill="1" applyBorder="1" applyAlignment="1">
      <alignment vertical="center"/>
    </xf>
    <xf numFmtId="0" fontId="45" fillId="0" borderId="0" xfId="0" applyFont="1" applyAlignment="1">
      <alignment vertical="center"/>
    </xf>
    <xf numFmtId="164" fontId="6" fillId="0" borderId="32" xfId="3" applyFont="1" applyFill="1" applyBorder="1" applyAlignment="1">
      <alignment vertical="center"/>
    </xf>
    <xf numFmtId="164" fontId="6" fillId="0" borderId="11" xfId="3" applyFont="1" applyFill="1" applyBorder="1" applyAlignment="1">
      <alignment vertical="center"/>
    </xf>
    <xf numFmtId="4" fontId="6" fillId="0" borderId="0" xfId="0" applyNumberFormat="1" applyFont="1"/>
    <xf numFmtId="4" fontId="47" fillId="0" borderId="0" xfId="0" applyNumberFormat="1" applyFont="1"/>
    <xf numFmtId="4" fontId="46" fillId="0" borderId="0" xfId="0" applyNumberFormat="1" applyFont="1"/>
    <xf numFmtId="4" fontId="1" fillId="3" borderId="0" xfId="0" applyNumberFormat="1" applyFont="1" applyFill="1"/>
    <xf numFmtId="0" fontId="0" fillId="3" borderId="0" xfId="0" applyFill="1"/>
    <xf numFmtId="4" fontId="48" fillId="0" borderId="0" xfId="0" applyNumberFormat="1" applyFont="1"/>
    <xf numFmtId="164" fontId="8" fillId="0" borderId="0" xfId="3" applyFont="1" applyBorder="1" applyAlignment="1">
      <alignment vertical="center"/>
    </xf>
    <xf numFmtId="165" fontId="1" fillId="0" borderId="0" xfId="0" applyNumberFormat="1" applyFont="1"/>
    <xf numFmtId="0" fontId="1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165" fontId="6" fillId="3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165" fontId="34" fillId="4" borderId="6" xfId="0" applyNumberFormat="1" applyFont="1" applyFill="1" applyBorder="1" applyAlignment="1">
      <alignment vertical="center"/>
    </xf>
    <xf numFmtId="0" fontId="16" fillId="4" borderId="51" xfId="0" applyFont="1" applyFill="1" applyBorder="1" applyAlignment="1">
      <alignment vertical="center" wrapText="1"/>
    </xf>
    <xf numFmtId="165" fontId="34" fillId="4" borderId="41" xfId="0" applyNumberFormat="1" applyFont="1" applyFill="1" applyBorder="1" applyAlignment="1">
      <alignment vertical="center"/>
    </xf>
    <xf numFmtId="0" fontId="16" fillId="4" borderId="45" xfId="0" applyFont="1" applyFill="1" applyBorder="1" applyAlignment="1">
      <alignment vertical="center" wrapText="1"/>
    </xf>
    <xf numFmtId="165" fontId="17" fillId="4" borderId="24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165" fontId="28" fillId="4" borderId="9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10" xfId="0" applyNumberFormat="1" applyFont="1" applyFill="1" applyBorder="1" applyAlignment="1">
      <alignment horizontal="right" vertical="center"/>
    </xf>
    <xf numFmtId="165" fontId="11" fillId="4" borderId="25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vertical="center"/>
    </xf>
    <xf numFmtId="165" fontId="11" fillId="4" borderId="29" xfId="0" applyNumberFormat="1" applyFont="1" applyFill="1" applyBorder="1" applyAlignment="1">
      <alignment horizontal="right" vertical="center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165" fontId="11" fillId="4" borderId="24" xfId="0" applyNumberFormat="1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29" fillId="0" borderId="48" xfId="0" applyFont="1" applyBorder="1" applyAlignment="1">
      <alignment vertical="center" wrapText="1"/>
    </xf>
    <xf numFmtId="165" fontId="10" fillId="0" borderId="6" xfId="0" applyNumberFormat="1" applyFont="1" applyBorder="1" applyAlignment="1">
      <alignment horizontal="right" vertical="center"/>
    </xf>
    <xf numFmtId="165" fontId="10" fillId="0" borderId="19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165" fontId="29" fillId="0" borderId="10" xfId="0" applyNumberFormat="1" applyFont="1" applyBorder="1" applyAlignment="1">
      <alignment horizontal="right" vertical="center"/>
    </xf>
    <xf numFmtId="165" fontId="29" fillId="3" borderId="9" xfId="0" applyNumberFormat="1" applyFont="1" applyFill="1" applyBorder="1" applyAlignment="1">
      <alignment horizontal="right" vertical="center"/>
    </xf>
    <xf numFmtId="165" fontId="10" fillId="3" borderId="10" xfId="0" applyNumberFormat="1" applyFont="1" applyFill="1" applyBorder="1" applyAlignment="1">
      <alignment vertical="center"/>
    </xf>
    <xf numFmtId="0" fontId="1" fillId="3" borderId="30" xfId="1" applyFill="1" applyBorder="1" applyAlignment="1">
      <alignment horizontal="center" vertical="center"/>
    </xf>
    <xf numFmtId="3" fontId="28" fillId="3" borderId="10" xfId="0" applyNumberFormat="1" applyFont="1" applyFill="1" applyBorder="1" applyAlignment="1">
      <alignment horizontal="right"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9" xfId="1" applyFont="1" applyBorder="1" applyAlignment="1">
      <alignment vertical="center" wrapText="1"/>
    </xf>
    <xf numFmtId="0" fontId="0" fillId="0" borderId="18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1" fillId="0" borderId="14" xfId="1" applyBorder="1" applyAlignment="1">
      <alignment horizontal="left" vertical="center"/>
    </xf>
    <xf numFmtId="3" fontId="1" fillId="0" borderId="0" xfId="1" applyNumberFormat="1"/>
    <xf numFmtId="165" fontId="1" fillId="0" borderId="0" xfId="1" applyNumberFormat="1"/>
    <xf numFmtId="165" fontId="1" fillId="0" borderId="9" xfId="1" applyNumberFormat="1" applyBorder="1"/>
    <xf numFmtId="0" fontId="7" fillId="0" borderId="51" xfId="1" applyFont="1" applyBorder="1" applyAlignment="1">
      <alignment horizontal="center" vertical="center"/>
    </xf>
    <xf numFmtId="0" fontId="49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165" fontId="7" fillId="0" borderId="55" xfId="1" applyNumberFormat="1" applyFont="1" applyBorder="1" applyAlignment="1">
      <alignment vertical="center"/>
    </xf>
    <xf numFmtId="0" fontId="1" fillId="0" borderId="9" xfId="1" applyBorder="1"/>
    <xf numFmtId="3" fontId="1" fillId="0" borderId="9" xfId="1" applyNumberFormat="1" applyBorder="1"/>
    <xf numFmtId="165" fontId="7" fillId="0" borderId="19" xfId="1" applyNumberFormat="1" applyFont="1" applyBorder="1" applyAlignment="1">
      <alignment vertical="center"/>
    </xf>
    <xf numFmtId="165" fontId="46" fillId="0" borderId="55" xfId="1" applyNumberFormat="1" applyFont="1" applyBorder="1" applyAlignment="1">
      <alignment vertical="center"/>
    </xf>
    <xf numFmtId="165" fontId="7" fillId="0" borderId="18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  <xf numFmtId="165" fontId="1" fillId="0" borderId="44" xfId="1" applyNumberFormat="1" applyBorder="1"/>
    <xf numFmtId="167" fontId="1" fillId="0" borderId="9" xfId="1" applyNumberFormat="1" applyBorder="1"/>
    <xf numFmtId="0" fontId="9" fillId="2" borderId="0" xfId="1" applyFont="1" applyFill="1" applyAlignment="1">
      <alignment vertical="center"/>
    </xf>
    <xf numFmtId="165" fontId="28" fillId="3" borderId="10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" fillId="3" borderId="20" xfId="1" applyFill="1" applyBorder="1" applyAlignment="1">
      <alignment horizontal="center" vertical="center"/>
    </xf>
    <xf numFmtId="0" fontId="1" fillId="0" borderId="6" xfId="1" applyBorder="1"/>
    <xf numFmtId="3" fontId="1" fillId="0" borderId="6" xfId="1" applyNumberFormat="1" applyBorder="1"/>
    <xf numFmtId="167" fontId="1" fillId="0" borderId="14" xfId="1" applyNumberFormat="1" applyBorder="1"/>
    <xf numFmtId="3" fontId="9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165" fontId="9" fillId="4" borderId="10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vertical="center"/>
    </xf>
    <xf numFmtId="0" fontId="49" fillId="4" borderId="6" xfId="0" applyFont="1" applyFill="1" applyBorder="1" applyAlignment="1">
      <alignment vertical="center"/>
    </xf>
    <xf numFmtId="168" fontId="1" fillId="0" borderId="9" xfId="1" applyNumberFormat="1" applyBorder="1"/>
    <xf numFmtId="165" fontId="7" fillId="0" borderId="9" xfId="1" applyNumberFormat="1" applyFont="1" applyBorder="1" applyAlignment="1">
      <alignment vertical="center"/>
    </xf>
    <xf numFmtId="168" fontId="53" fillId="0" borderId="9" xfId="1" applyNumberFormat="1" applyFont="1" applyBorder="1"/>
    <xf numFmtId="0" fontId="1" fillId="0" borderId="18" xfId="1" applyBorder="1" applyAlignment="1">
      <alignment vertical="center" wrapText="1"/>
    </xf>
    <xf numFmtId="169" fontId="1" fillId="0" borderId="9" xfId="1" applyNumberFormat="1" applyBorder="1"/>
    <xf numFmtId="165" fontId="10" fillId="0" borderId="14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wrapText="1"/>
    </xf>
    <xf numFmtId="165" fontId="28" fillId="3" borderId="9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11" fillId="3" borderId="44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right" vertical="center"/>
    </xf>
    <xf numFmtId="165" fontId="28" fillId="0" borderId="28" xfId="0" applyNumberFormat="1" applyFont="1" applyBorder="1" applyAlignment="1">
      <alignment horizontal="center" vertical="center"/>
    </xf>
    <xf numFmtId="3" fontId="28" fillId="3" borderId="9" xfId="0" applyNumberFormat="1" applyFont="1" applyFill="1" applyBorder="1" applyAlignment="1">
      <alignment horizontal="right" vertical="center"/>
    </xf>
    <xf numFmtId="165" fontId="28" fillId="4" borderId="10" xfId="0" applyNumberFormat="1" applyFont="1" applyFill="1" applyBorder="1" applyAlignment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5" fontId="28" fillId="0" borderId="14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165" fontId="9" fillId="4" borderId="14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Border="1" applyAlignment="1">
      <alignment horizontal="right" vertical="center"/>
    </xf>
    <xf numFmtId="165" fontId="29" fillId="0" borderId="6" xfId="0" applyNumberFormat="1" applyFont="1" applyBorder="1" applyAlignment="1">
      <alignment horizontal="right" vertical="center"/>
    </xf>
    <xf numFmtId="3" fontId="29" fillId="0" borderId="14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3" fontId="17" fillId="4" borderId="23" xfId="0" applyNumberFormat="1" applyFont="1" applyFill="1" applyBorder="1" applyAlignment="1">
      <alignment horizontal="right" vertical="center"/>
    </xf>
    <xf numFmtId="3" fontId="17" fillId="4" borderId="28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8" xfId="0" applyNumberFormat="1" applyFont="1" applyFill="1" applyBorder="1" applyAlignment="1">
      <alignment horizontal="right" vertical="center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165" fontId="34" fillId="4" borderId="10" xfId="0" applyNumberFormat="1" applyFont="1" applyFill="1" applyBorder="1" applyAlignment="1">
      <alignment vertical="center"/>
    </xf>
    <xf numFmtId="165" fontId="34" fillId="4" borderId="6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 vertical="center"/>
    </xf>
    <xf numFmtId="3" fontId="11" fillId="4" borderId="23" xfId="0" applyNumberFormat="1" applyFont="1" applyFill="1" applyBorder="1" applyAlignment="1">
      <alignment horizontal="right" vertical="center"/>
    </xf>
    <xf numFmtId="3" fontId="11" fillId="4" borderId="28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right"/>
    </xf>
    <xf numFmtId="0" fontId="17" fillId="4" borderId="29" xfId="0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9" fillId="3" borderId="10" xfId="0" applyNumberFormat="1" applyFont="1" applyFill="1" applyBorder="1" applyAlignment="1">
      <alignment horizontal="right" vertical="center"/>
    </xf>
    <xf numFmtId="165" fontId="9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28" xfId="0" applyNumberFormat="1" applyFont="1" applyFill="1" applyBorder="1" applyAlignment="1">
      <alignment horizontal="center" vertical="center"/>
    </xf>
    <xf numFmtId="164" fontId="29" fillId="0" borderId="6" xfId="3" applyFont="1" applyFill="1" applyBorder="1" applyAlignment="1">
      <alignment horizontal="left" vertical="center" wrapText="1"/>
    </xf>
    <xf numFmtId="164" fontId="29" fillId="0" borderId="9" xfId="3" applyFont="1" applyFill="1" applyBorder="1" applyAlignment="1">
      <alignment horizontal="left" vertical="center" wrapText="1"/>
    </xf>
    <xf numFmtId="165" fontId="29" fillId="0" borderId="9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5" fontId="28" fillId="3" borderId="14" xfId="0" applyNumberFormat="1" applyFont="1" applyFill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center" vertical="center"/>
    </xf>
    <xf numFmtId="165" fontId="17" fillId="4" borderId="23" xfId="0" applyNumberFormat="1" applyFont="1" applyFill="1" applyBorder="1" applyAlignment="1">
      <alignment horizontal="center" vertical="center"/>
    </xf>
    <xf numFmtId="165" fontId="17" fillId="4" borderId="28" xfId="0" applyNumberFormat="1" applyFont="1" applyFill="1" applyBorder="1" applyAlignment="1">
      <alignment horizontal="center" vertical="center"/>
    </xf>
    <xf numFmtId="3" fontId="28" fillId="0" borderId="14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165" fontId="28" fillId="4" borderId="14" xfId="0" applyNumberFormat="1" applyFont="1" applyFill="1" applyBorder="1" applyAlignment="1">
      <alignment horizontal="right" vertical="center"/>
    </xf>
    <xf numFmtId="165" fontId="28" fillId="4" borderId="6" xfId="0" applyNumberFormat="1" applyFont="1" applyFill="1" applyBorder="1" applyAlignment="1">
      <alignment horizontal="right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right" vertical="center"/>
    </xf>
    <xf numFmtId="165" fontId="11" fillId="4" borderId="23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165" fontId="17" fillId="4" borderId="14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165" fontId="11" fillId="4" borderId="23" xfId="0" applyNumberFormat="1" applyFont="1" applyFill="1" applyBorder="1" applyAlignment="1">
      <alignment vertical="center"/>
    </xf>
    <xf numFmtId="165" fontId="11" fillId="4" borderId="28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/>
    </xf>
    <xf numFmtId="0" fontId="11" fillId="4" borderId="29" xfId="0" applyFont="1" applyFill="1" applyBorder="1" applyAlignment="1">
      <alignment horizontal="right"/>
    </xf>
    <xf numFmtId="165" fontId="11" fillId="3" borderId="14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165" fontId="11" fillId="6" borderId="15" xfId="0" applyNumberFormat="1" applyFont="1" applyFill="1" applyBorder="1" applyAlignment="1">
      <alignment horizontal="right" vertical="center"/>
    </xf>
    <xf numFmtId="165" fontId="11" fillId="6" borderId="12" xfId="0" applyNumberFormat="1" applyFont="1" applyFill="1" applyBorder="1" applyAlignment="1">
      <alignment horizontal="right" vertical="center"/>
    </xf>
    <xf numFmtId="165" fontId="11" fillId="0" borderId="14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5" fontId="11" fillId="0" borderId="1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1" fillId="0" borderId="15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165" fontId="18" fillId="6" borderId="10" xfId="0" applyNumberFormat="1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 wrapText="1"/>
    </xf>
    <xf numFmtId="165" fontId="18" fillId="6" borderId="6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6" borderId="14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166" fontId="11" fillId="4" borderId="23" xfId="0" applyNumberFormat="1" applyFont="1" applyFill="1" applyBorder="1" applyAlignment="1">
      <alignment vertical="center"/>
    </xf>
    <xf numFmtId="166" fontId="11" fillId="4" borderId="28" xfId="0" applyNumberFormat="1" applyFont="1" applyFill="1" applyBorder="1" applyAlignment="1">
      <alignment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0" fontId="1" fillId="0" borderId="0" xfId="0" applyFont="1"/>
    <xf numFmtId="3" fontId="17" fillId="4" borderId="1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8" fillId="0" borderId="0" xfId="3" applyFont="1" applyAlignment="1">
      <alignment vertical="center"/>
    </xf>
    <xf numFmtId="0" fontId="16" fillId="7" borderId="5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7" fillId="4" borderId="10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11" fillId="6" borderId="14" xfId="0" applyNumberFormat="1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22" fillId="4" borderId="25" xfId="0" applyNumberFormat="1" applyFont="1" applyFill="1" applyBorder="1" applyAlignment="1">
      <alignment horizontal="right" vertical="center"/>
    </xf>
    <xf numFmtId="165" fontId="22" fillId="4" borderId="29" xfId="0" applyNumberFormat="1" applyFont="1" applyFill="1" applyBorder="1" applyAlignment="1">
      <alignment horizontal="right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right" vertical="center"/>
    </xf>
    <xf numFmtId="165" fontId="11" fillId="6" borderId="1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5" fontId="22" fillId="4" borderId="23" xfId="0" applyNumberFormat="1" applyFont="1" applyFill="1" applyBorder="1" applyAlignment="1">
      <alignment vertical="center"/>
    </xf>
    <xf numFmtId="165" fontId="22" fillId="4" borderId="28" xfId="0" applyNumberFormat="1" applyFont="1" applyFill="1" applyBorder="1" applyAlignment="1">
      <alignment vertical="center"/>
    </xf>
    <xf numFmtId="165" fontId="11" fillId="6" borderId="47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22" fillId="4" borderId="23" xfId="0" applyNumberFormat="1" applyFont="1" applyFill="1" applyBorder="1" applyAlignment="1">
      <alignment horizontal="right" vertical="center"/>
    </xf>
    <xf numFmtId="165" fontId="22" fillId="4" borderId="28" xfId="0" applyNumberFormat="1" applyFont="1" applyFill="1" applyBorder="1" applyAlignment="1">
      <alignment horizontal="right" vertical="center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5" fontId="11" fillId="6" borderId="28" xfId="0" applyNumberFormat="1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22" fillId="4" borderId="28" xfId="0" applyNumberFormat="1" applyFont="1" applyFill="1" applyBorder="1" applyAlignment="1">
      <alignment horizontal="center" vertical="center"/>
    </xf>
    <xf numFmtId="165" fontId="18" fillId="6" borderId="15" xfId="0" applyNumberFormat="1" applyFont="1" applyFill="1" applyBorder="1" applyAlignment="1">
      <alignment horizontal="center" vertical="center" wrapText="1"/>
    </xf>
    <xf numFmtId="165" fontId="18" fillId="6" borderId="12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65" fontId="18" fillId="6" borderId="18" xfId="0" applyNumberFormat="1" applyFont="1" applyFill="1" applyBorder="1" applyAlignment="1">
      <alignment horizontal="center" vertical="center"/>
    </xf>
    <xf numFmtId="165" fontId="18" fillId="6" borderId="32" xfId="0" applyNumberFormat="1" applyFont="1" applyFill="1" applyBorder="1" applyAlignment="1">
      <alignment horizontal="center" vertical="center"/>
    </xf>
    <xf numFmtId="165" fontId="18" fillId="6" borderId="46" xfId="0" applyNumberFormat="1" applyFont="1" applyFill="1" applyBorder="1" applyAlignment="1">
      <alignment horizontal="center" vertical="center"/>
    </xf>
    <xf numFmtId="165" fontId="11" fillId="6" borderId="14" xfId="0" applyNumberFormat="1" applyFont="1" applyFill="1" applyBorder="1" applyAlignment="1">
      <alignment horizontal="right" vertical="center"/>
    </xf>
    <xf numFmtId="165" fontId="11" fillId="6" borderId="6" xfId="0" applyNumberFormat="1" applyFont="1" applyFill="1" applyBorder="1" applyAlignment="1">
      <alignment horizontal="right" vertical="center"/>
    </xf>
    <xf numFmtId="0" fontId="40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3" fontId="17" fillId="4" borderId="16" xfId="0" applyNumberFormat="1" applyFont="1" applyFill="1" applyBorder="1" applyAlignment="1">
      <alignment horizontal="right" vertical="center"/>
    </xf>
    <xf numFmtId="0" fontId="17" fillId="4" borderId="49" xfId="0" applyFont="1" applyFill="1" applyBorder="1" applyAlignment="1">
      <alignment horizontal="right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165" fontId="11" fillId="3" borderId="28" xfId="0" applyNumberFormat="1" applyFont="1" applyFill="1" applyBorder="1" applyAlignment="1">
      <alignment horizontal="right" vertical="center"/>
    </xf>
    <xf numFmtId="165" fontId="28" fillId="0" borderId="10" xfId="0" applyNumberFormat="1" applyFont="1" applyBorder="1" applyAlignment="1">
      <alignment horizontal="center" vertical="center"/>
    </xf>
    <xf numFmtId="165" fontId="37" fillId="0" borderId="18" xfId="0" applyNumberFormat="1" applyFont="1" applyBorder="1" applyAlignment="1">
      <alignment horizontal="right" vertical="center"/>
    </xf>
    <xf numFmtId="165" fontId="37" fillId="0" borderId="19" xfId="0" applyNumberFormat="1" applyFont="1" applyBorder="1" applyAlignment="1">
      <alignment horizontal="right" vertical="center"/>
    </xf>
    <xf numFmtId="165" fontId="29" fillId="0" borderId="10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3" fontId="11" fillId="4" borderId="23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5" fontId="17" fillId="4" borderId="6" xfId="0" applyNumberFormat="1" applyFont="1" applyFill="1" applyBorder="1" applyAlignment="1">
      <alignment horizontal="center" vertical="center"/>
    </xf>
    <xf numFmtId="165" fontId="17" fillId="4" borderId="41" xfId="0" applyNumberFormat="1" applyFont="1" applyFill="1" applyBorder="1" applyAlignment="1">
      <alignment horizontal="center" vertical="center"/>
    </xf>
    <xf numFmtId="165" fontId="17" fillId="4" borderId="25" xfId="0" applyNumberFormat="1" applyFont="1" applyFill="1" applyBorder="1" applyAlignment="1">
      <alignment horizontal="right" vertical="center"/>
    </xf>
    <xf numFmtId="165" fontId="17" fillId="4" borderId="29" xfId="0" applyNumberFormat="1" applyFont="1" applyFill="1" applyBorder="1" applyAlignment="1">
      <alignment horizontal="right" vertical="center"/>
    </xf>
    <xf numFmtId="3" fontId="34" fillId="4" borderId="23" xfId="0" applyNumberFormat="1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3" fontId="17" fillId="4" borderId="23" xfId="2" applyNumberFormat="1" applyFont="1" applyFill="1" applyBorder="1" applyAlignment="1">
      <alignment vertical="center"/>
    </xf>
    <xf numFmtId="0" fontId="17" fillId="4" borderId="28" xfId="2" applyFont="1" applyFill="1" applyBorder="1" applyAlignment="1">
      <alignment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28" xfId="0" applyNumberFormat="1" applyFont="1" applyBorder="1" applyAlignment="1">
      <alignment horizontal="right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4" borderId="23" xfId="0" applyFont="1" applyFill="1" applyBorder="1" applyAlignment="1">
      <alignment horizontal="center" vertical="center"/>
    </xf>
    <xf numFmtId="0" fontId="49" fillId="4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44" xfId="1" applyFont="1" applyFill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0" fontId="49" fillId="2" borderId="58" xfId="1" applyFont="1" applyFill="1" applyBorder="1" applyAlignment="1">
      <alignment horizontal="center" vertical="center" wrapText="1"/>
    </xf>
    <xf numFmtId="0" fontId="49" fillId="2" borderId="20" xfId="1" applyFont="1" applyFill="1" applyBorder="1" applyAlignment="1">
      <alignment horizontal="center" vertical="center" wrapText="1"/>
    </xf>
    <xf numFmtId="0" fontId="49" fillId="0" borderId="23" xfId="1" applyFont="1" applyBorder="1" applyAlignment="1">
      <alignment horizontal="center" vertical="center"/>
    </xf>
    <xf numFmtId="0" fontId="49" fillId="0" borderId="6" xfId="1" applyFont="1" applyBorder="1" applyAlignment="1">
      <alignment horizontal="center" vertical="center"/>
    </xf>
    <xf numFmtId="0" fontId="49" fillId="0" borderId="24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167" fontId="7" fillId="0" borderId="14" xfId="1" applyNumberFormat="1" applyFont="1" applyBorder="1" applyAlignment="1">
      <alignment horizontal="right"/>
    </xf>
    <xf numFmtId="167" fontId="7" fillId="0" borderId="6" xfId="1" applyNumberFormat="1" applyFont="1" applyBorder="1" applyAlignment="1">
      <alignment horizontal="right"/>
    </xf>
    <xf numFmtId="3" fontId="49" fillId="0" borderId="23" xfId="0" applyNumberFormat="1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51" fillId="4" borderId="37" xfId="1" applyFont="1" applyFill="1" applyBorder="1" applyAlignment="1">
      <alignment horizontal="center" vertical="center"/>
    </xf>
    <xf numFmtId="0" fontId="51" fillId="4" borderId="33" xfId="1" applyFont="1" applyFill="1" applyBorder="1" applyAlignment="1">
      <alignment horizontal="center" vertical="center"/>
    </xf>
    <xf numFmtId="0" fontId="51" fillId="4" borderId="39" xfId="1" applyFont="1" applyFill="1" applyBorder="1" applyAlignment="1">
      <alignment horizontal="center" vertical="center"/>
    </xf>
    <xf numFmtId="0" fontId="51" fillId="4" borderId="40" xfId="1" applyFont="1" applyFill="1" applyBorder="1" applyAlignment="1">
      <alignment horizontal="center" vertical="center"/>
    </xf>
    <xf numFmtId="165" fontId="52" fillId="0" borderId="33" xfId="1" applyNumberFormat="1" applyFont="1" applyBorder="1" applyAlignment="1">
      <alignment vertical="center"/>
    </xf>
    <xf numFmtId="165" fontId="52" fillId="0" borderId="40" xfId="1" applyNumberFormat="1" applyFont="1" applyBorder="1" applyAlignment="1">
      <alignment vertical="center"/>
    </xf>
    <xf numFmtId="3" fontId="6" fillId="0" borderId="24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54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165" fontId="28" fillId="3" borderId="14" xfId="0" applyNumberFormat="1" applyFont="1" applyFill="1" applyBorder="1" applyAlignment="1">
      <alignment horizontal="right" vertical="center"/>
    </xf>
    <xf numFmtId="165" fontId="28" fillId="3" borderId="28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right" vertical="center"/>
    </xf>
    <xf numFmtId="165" fontId="28" fillId="0" borderId="9" xfId="0" applyNumberFormat="1" applyFont="1" applyBorder="1" applyAlignment="1">
      <alignment horizontal="right" vertical="center"/>
    </xf>
    <xf numFmtId="3" fontId="29" fillId="0" borderId="28" xfId="0" applyNumberFormat="1" applyFont="1" applyBorder="1" applyAlignment="1">
      <alignment horizontal="right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5" fontId="17" fillId="7" borderId="23" xfId="0" applyNumberFormat="1" applyFont="1" applyFill="1" applyBorder="1" applyAlignment="1">
      <alignment horizontal="right" vertical="center"/>
    </xf>
    <xf numFmtId="165" fontId="17" fillId="7" borderId="28" xfId="0" applyNumberFormat="1" applyFont="1" applyFill="1" applyBorder="1" applyAlignment="1">
      <alignment horizontal="right" vertical="center"/>
    </xf>
    <xf numFmtId="3" fontId="17" fillId="7" borderId="23" xfId="0" applyNumberFormat="1" applyFont="1" applyFill="1" applyBorder="1" applyAlignment="1">
      <alignment horizontal="right" vertical="center"/>
    </xf>
    <xf numFmtId="3" fontId="17" fillId="7" borderId="28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/>
    </xf>
    <xf numFmtId="0" fontId="17" fillId="7" borderId="29" xfId="0" applyFont="1" applyFill="1" applyBorder="1" applyAlignment="1">
      <alignment horizontal="right"/>
    </xf>
    <xf numFmtId="165" fontId="28" fillId="0" borderId="14" xfId="0" applyNumberFormat="1" applyFont="1" applyBorder="1" applyAlignment="1">
      <alignment horizontal="right" vertical="center"/>
    </xf>
    <xf numFmtId="165" fontId="28" fillId="0" borderId="6" xfId="0" applyNumberFormat="1" applyFont="1" applyBorder="1" applyAlignment="1">
      <alignment horizontal="right" vertical="center"/>
    </xf>
    <xf numFmtId="3" fontId="29" fillId="0" borderId="1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29" fillId="3" borderId="9" xfId="0" applyNumberFormat="1" applyFont="1" applyFill="1" applyBorder="1" applyAlignment="1">
      <alignment horizontal="right" vertical="center"/>
    </xf>
    <xf numFmtId="165" fontId="26" fillId="0" borderId="14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5" fontId="27" fillId="0" borderId="14" xfId="0" applyNumberFormat="1" applyFont="1" applyBorder="1" applyAlignment="1">
      <alignment horizontal="right" vertical="center"/>
    </xf>
    <xf numFmtId="165" fontId="27" fillId="0" borderId="10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165" fontId="28" fillId="3" borderId="9" xfId="0" applyNumberFormat="1" applyFont="1" applyFill="1" applyBorder="1" applyAlignment="1">
      <alignment horizontal="right" vertical="center"/>
    </xf>
    <xf numFmtId="165" fontId="17" fillId="7" borderId="25" xfId="0" applyNumberFormat="1" applyFont="1" applyFill="1" applyBorder="1" applyAlignment="1">
      <alignment horizontal="right" vertical="center"/>
    </xf>
    <xf numFmtId="165" fontId="17" fillId="7" borderId="29" xfId="0" applyNumberFormat="1" applyFont="1" applyFill="1" applyBorder="1" applyAlignment="1">
      <alignment horizontal="right" vertical="center"/>
    </xf>
    <xf numFmtId="165" fontId="28" fillId="3" borderId="6" xfId="0" applyNumberFormat="1" applyFont="1" applyFill="1" applyBorder="1" applyAlignment="1">
      <alignment horizontal="right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right" vertical="center"/>
    </xf>
    <xf numFmtId="165" fontId="11" fillId="5" borderId="28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right"/>
    </xf>
    <xf numFmtId="0" fontId="11" fillId="5" borderId="29" xfId="0" applyFont="1" applyFill="1" applyBorder="1" applyAlignment="1">
      <alignment horizontal="right"/>
    </xf>
    <xf numFmtId="165" fontId="28" fillId="0" borderId="14" xfId="0" applyNumberFormat="1" applyFont="1" applyBorder="1" applyAlignment="1">
      <alignment vertical="center"/>
    </xf>
    <xf numFmtId="165" fontId="28" fillId="0" borderId="10" xfId="0" applyNumberFormat="1" applyFont="1" applyBorder="1" applyAlignment="1">
      <alignment vertical="center"/>
    </xf>
    <xf numFmtId="165" fontId="29" fillId="0" borderId="14" xfId="0" applyNumberFormat="1" applyFont="1" applyBorder="1" applyAlignment="1">
      <alignment vertical="center"/>
    </xf>
    <xf numFmtId="165" fontId="29" fillId="0" borderId="10" xfId="0" applyNumberFormat="1" applyFont="1" applyBorder="1" applyAlignment="1">
      <alignment vertical="center"/>
    </xf>
    <xf numFmtId="165" fontId="30" fillId="0" borderId="19" xfId="0" applyNumberFormat="1" applyFont="1" applyBorder="1" applyAlignment="1">
      <alignment horizontal="right" vertical="center"/>
    </xf>
    <xf numFmtId="165" fontId="30" fillId="0" borderId="16" xfId="0" applyNumberFormat="1" applyFont="1" applyBorder="1" applyAlignment="1">
      <alignment horizontal="right" vertical="center"/>
    </xf>
    <xf numFmtId="165" fontId="30" fillId="3" borderId="14" xfId="0" applyNumberFormat="1" applyFont="1" applyFill="1" applyBorder="1" applyAlignment="1">
      <alignment horizontal="right" vertical="center"/>
    </xf>
    <xf numFmtId="165" fontId="30" fillId="3" borderId="6" xfId="0" applyNumberFormat="1" applyFont="1" applyFill="1" applyBorder="1" applyAlignment="1">
      <alignment horizontal="right" vertical="center"/>
    </xf>
    <xf numFmtId="165" fontId="29" fillId="0" borderId="19" xfId="0" applyNumberFormat="1" applyFont="1" applyBorder="1" applyAlignment="1">
      <alignment horizontal="right" vertical="center"/>
    </xf>
    <xf numFmtId="165" fontId="29" fillId="0" borderId="16" xfId="0" applyNumberFormat="1" applyFont="1" applyBorder="1" applyAlignment="1">
      <alignment horizontal="right" vertical="center"/>
    </xf>
    <xf numFmtId="165" fontId="28" fillId="0" borderId="6" xfId="0" applyNumberFormat="1" applyFont="1" applyBorder="1" applyAlignment="1">
      <alignment vertical="center"/>
    </xf>
    <xf numFmtId="165" fontId="29" fillId="0" borderId="18" xfId="0" applyNumberFormat="1" applyFont="1" applyBorder="1" applyAlignment="1">
      <alignment horizontal="right" vertical="center"/>
    </xf>
    <xf numFmtId="165" fontId="28" fillId="9" borderId="14" xfId="0" applyNumberFormat="1" applyFont="1" applyFill="1" applyBorder="1" applyAlignment="1">
      <alignment vertical="center"/>
    </xf>
    <xf numFmtId="165" fontId="28" fillId="9" borderId="10" xfId="0" applyNumberFormat="1" applyFont="1" applyFill="1" applyBorder="1" applyAlignment="1">
      <alignment vertical="center"/>
    </xf>
    <xf numFmtId="165" fontId="9" fillId="0" borderId="14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horizontal="right" vertical="center"/>
    </xf>
    <xf numFmtId="0" fontId="29" fillId="0" borderId="29" xfId="0" applyFont="1" applyBorder="1" applyAlignment="1">
      <alignment horizontal="center" vertical="center" wrapText="1"/>
    </xf>
    <xf numFmtId="165" fontId="28" fillId="3" borderId="14" xfId="0" applyNumberFormat="1" applyFont="1" applyFill="1" applyBorder="1" applyAlignment="1">
      <alignment vertical="center"/>
    </xf>
    <xf numFmtId="165" fontId="28" fillId="3" borderId="6" xfId="0" applyNumberFormat="1" applyFont="1" applyFill="1" applyBorder="1" applyAlignment="1">
      <alignment vertical="center"/>
    </xf>
    <xf numFmtId="165" fontId="29" fillId="0" borderId="6" xfId="0" applyNumberFormat="1" applyFont="1" applyBorder="1" applyAlignment="1">
      <alignment vertical="center"/>
    </xf>
    <xf numFmtId="165" fontId="11" fillId="6" borderId="47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165" fontId="11" fillId="3" borderId="14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horizontal="right" vertical="center" wrapText="1"/>
    </xf>
    <xf numFmtId="165" fontId="11" fillId="6" borderId="28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23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/>
    </xf>
    <xf numFmtId="0" fontId="11" fillId="2" borderId="4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65" fontId="11" fillId="6" borderId="29" xfId="0" applyNumberFormat="1" applyFont="1" applyFill="1" applyBorder="1" applyAlignment="1">
      <alignment horizontal="right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165" fontId="22" fillId="8" borderId="23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165" fontId="22" fillId="8" borderId="50" xfId="0" applyNumberFormat="1" applyFont="1" applyFill="1" applyBorder="1" applyAlignment="1">
      <alignment horizontal="right" vertical="center"/>
    </xf>
    <xf numFmtId="165" fontId="22" fillId="8" borderId="49" xfId="0" applyNumberFormat="1" applyFont="1" applyFill="1" applyBorder="1" applyAlignment="1">
      <alignment horizontal="right" vertical="center"/>
    </xf>
    <xf numFmtId="165" fontId="22" fillId="8" borderId="25" xfId="0" applyNumberFormat="1" applyFont="1" applyFill="1" applyBorder="1" applyAlignment="1">
      <alignment horizontal="right" vertical="center"/>
    </xf>
    <xf numFmtId="165" fontId="22" fillId="8" borderId="29" xfId="0" applyNumberFormat="1" applyFont="1" applyFill="1" applyBorder="1" applyAlignment="1">
      <alignment horizontal="right" vertical="center"/>
    </xf>
    <xf numFmtId="165" fontId="28" fillId="9" borderId="9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center" vertical="center"/>
    </xf>
    <xf numFmtId="165" fontId="29" fillId="3" borderId="28" xfId="0" applyNumberFormat="1" applyFont="1" applyFill="1" applyBorder="1" applyAlignment="1">
      <alignment horizontal="center" vertical="center"/>
    </xf>
    <xf numFmtId="165" fontId="10" fillId="0" borderId="19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center"/>
    </xf>
    <xf numFmtId="0" fontId="7" fillId="2" borderId="23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0" fillId="3" borderId="20" xfId="1" applyFont="1" applyFill="1" applyBorder="1" applyAlignment="1">
      <alignment horizontal="center" vertical="center"/>
    </xf>
    <xf numFmtId="0" fontId="1" fillId="3" borderId="30" xfId="1" applyFill="1" applyBorder="1" applyAlignment="1">
      <alignment horizontal="center" vertical="center"/>
    </xf>
    <xf numFmtId="0" fontId="0" fillId="3" borderId="14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0" fillId="3" borderId="9" xfId="1" applyFont="1" applyFill="1" applyBorder="1" applyAlignment="1">
      <alignment horizontal="left" vertical="center" wrapText="1"/>
    </xf>
    <xf numFmtId="0" fontId="1" fillId="3" borderId="9" xfId="1" applyFill="1" applyBorder="1" applyAlignment="1">
      <alignment horizontal="left" vertical="center" wrapText="1"/>
    </xf>
    <xf numFmtId="165" fontId="7" fillId="3" borderId="48" xfId="1" applyNumberFormat="1" applyFont="1" applyFill="1" applyBorder="1" applyAlignment="1">
      <alignment vertical="center"/>
    </xf>
    <xf numFmtId="0" fontId="34" fillId="8" borderId="21" xfId="1" applyFont="1" applyFill="1" applyBorder="1" applyAlignment="1">
      <alignment horizontal="center" vertical="center"/>
    </xf>
    <xf numFmtId="0" fontId="34" fillId="8" borderId="22" xfId="1" applyFont="1" applyFill="1" applyBorder="1" applyAlignment="1">
      <alignment horizontal="center" vertical="center"/>
    </xf>
    <xf numFmtId="0" fontId="34" fillId="8" borderId="26" xfId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center" vertical="center"/>
    </xf>
    <xf numFmtId="165" fontId="34" fillId="8" borderId="25" xfId="1" applyNumberFormat="1" applyFont="1" applyFill="1" applyBorder="1" applyAlignment="1">
      <alignment horizontal="right" vertical="center"/>
    </xf>
    <xf numFmtId="165" fontId="34" fillId="8" borderId="29" xfId="1" applyNumberFormat="1" applyFont="1" applyFill="1" applyBorder="1" applyAlignment="1">
      <alignment horizontal="right" vertical="center"/>
    </xf>
    <xf numFmtId="0" fontId="0" fillId="0" borderId="13" xfId="1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1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65" fontId="7" fillId="0" borderId="15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</cellXfs>
  <cellStyles count="5">
    <cellStyle name="Normalno" xfId="0" builtinId="0"/>
    <cellStyle name="Normalno 2" xfId="1" xr:uid="{00000000-0005-0000-0000-000001000000}"/>
    <cellStyle name="Normalno 3" xfId="2" xr:uid="{00000000-0005-0000-0000-000002000000}"/>
    <cellStyle name="Normalno 3 2" xfId="4" xr:uid="{0A30EFCE-E7BE-4FDB-BEC1-39C451694D71}"/>
    <cellStyle name="Zarez" xfId="3" builtinId="3"/>
  </cellStyles>
  <dxfs count="0"/>
  <tableStyles count="0" defaultTableStyle="TableStyleMedium2" defaultPivotStyle="PivotStyleLight16"/>
  <colors>
    <mruColors>
      <color rgb="FFFF33CC"/>
      <color rgb="FFFF66CC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FAP305"/>
  <sheetViews>
    <sheetView tabSelected="1" view="pageBreakPreview" topLeftCell="A142" zoomScale="70" zoomScaleNormal="70" zoomScaleSheetLayoutView="70" workbookViewId="0">
      <selection activeCell="C173" sqref="C173:L173"/>
    </sheetView>
  </sheetViews>
  <sheetFormatPr defaultColWidth="9.140625" defaultRowHeight="12.75" x14ac:dyDescent="0.2"/>
  <cols>
    <col min="1" max="1" width="3" style="1" customWidth="1"/>
    <col min="2" max="2" width="4.28515625" style="1" customWidth="1"/>
    <col min="3" max="3" width="62.85546875" style="1" customWidth="1"/>
    <col min="4" max="5" width="20.7109375" style="1" customWidth="1"/>
    <col min="6" max="6" width="21.85546875" style="1" customWidth="1"/>
    <col min="7" max="7" width="18.42578125" style="1" customWidth="1"/>
    <col min="8" max="8" width="17.42578125" style="1" hidden="1" customWidth="1"/>
    <col min="9" max="9" width="27.42578125" style="1" customWidth="1"/>
    <col min="10" max="10" width="20.7109375" style="1" customWidth="1"/>
    <col min="11" max="11" width="20.5703125" style="1" customWidth="1"/>
    <col min="12" max="12" width="23.28515625" style="1" customWidth="1"/>
    <col min="13" max="13" width="2.7109375" style="82" hidden="1" customWidth="1"/>
    <col min="14" max="14" width="0" style="82" hidden="1" customWidth="1"/>
    <col min="15" max="15" width="5.42578125" style="82" hidden="1" customWidth="1"/>
    <col min="16" max="16" width="12.85546875" style="82" hidden="1" customWidth="1"/>
    <col min="17" max="17" width="12.7109375" style="82" hidden="1" customWidth="1"/>
    <col min="18" max="18" width="17.42578125" style="82" hidden="1" customWidth="1"/>
    <col min="19" max="19" width="54.85546875" style="82" hidden="1" customWidth="1"/>
    <col min="20" max="20" width="12.140625" style="82" customWidth="1"/>
    <col min="21" max="21" width="20.7109375" style="82" customWidth="1"/>
    <col min="22" max="22" width="11.42578125" style="1" bestFit="1" customWidth="1"/>
    <col min="23" max="23" width="32.85546875" style="1" customWidth="1"/>
    <col min="24" max="16384" width="9.140625" style="1"/>
  </cols>
  <sheetData>
    <row r="1" spans="2:4098" ht="17.25" customHeight="1" x14ac:dyDescent="0.2"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2:4098" ht="30" customHeight="1" x14ac:dyDescent="0.2">
      <c r="B2" s="463" t="s">
        <v>197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4098" ht="31.5" customHeight="1" x14ac:dyDescent="0.2"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</row>
    <row r="4" spans="2:4098" ht="26.25" customHeight="1" x14ac:dyDescent="0.2">
      <c r="B4" s="465" t="s">
        <v>229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4098" ht="13.5" customHeight="1" x14ac:dyDescent="0.2"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</row>
    <row r="6" spans="2:4098" ht="38.25" customHeight="1" x14ac:dyDescent="0.2">
      <c r="B6" s="467" t="s">
        <v>111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4098" ht="23.25" customHeight="1" thickBot="1" x14ac:dyDescent="0.25"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</row>
    <row r="8" spans="2:4098" s="11" customFormat="1" ht="27.75" customHeight="1" thickBot="1" x14ac:dyDescent="0.25">
      <c r="B8" s="302" t="s">
        <v>100</v>
      </c>
      <c r="C8" s="303"/>
      <c r="D8" s="303"/>
      <c r="E8" s="303"/>
      <c r="F8" s="303"/>
      <c r="G8" s="303"/>
      <c r="H8" s="303"/>
      <c r="I8" s="303"/>
      <c r="J8" s="303"/>
      <c r="K8" s="303"/>
      <c r="L8" s="304"/>
      <c r="M8" s="71"/>
      <c r="N8" s="71"/>
      <c r="O8" s="71"/>
      <c r="P8" s="71"/>
      <c r="Q8" s="71"/>
      <c r="R8" s="71"/>
      <c r="S8" s="71"/>
    </row>
    <row r="9" spans="2:4098" s="23" customFormat="1" ht="16.350000000000001" customHeight="1" x14ac:dyDescent="0.25">
      <c r="B9" s="353" t="s">
        <v>0</v>
      </c>
      <c r="C9" s="354"/>
      <c r="D9" s="279" t="s">
        <v>198</v>
      </c>
      <c r="E9" s="357" t="s">
        <v>104</v>
      </c>
      <c r="F9" s="360" t="s">
        <v>227</v>
      </c>
      <c r="G9" s="279" t="s">
        <v>199</v>
      </c>
      <c r="H9" s="279"/>
      <c r="I9" s="279"/>
      <c r="J9" s="279"/>
      <c r="K9" s="279"/>
      <c r="L9" s="292" t="s">
        <v>1</v>
      </c>
      <c r="M9" s="83"/>
      <c r="N9" s="83"/>
      <c r="O9" s="83"/>
      <c r="P9" s="83"/>
      <c r="Q9" s="83"/>
      <c r="R9" s="83"/>
      <c r="S9" s="83"/>
      <c r="T9" s="83"/>
      <c r="U9" s="83"/>
    </row>
    <row r="10" spans="2:4098" s="23" customFormat="1" ht="16.350000000000001" customHeight="1" x14ac:dyDescent="0.25">
      <c r="B10" s="353"/>
      <c r="C10" s="354"/>
      <c r="D10" s="325"/>
      <c r="E10" s="358"/>
      <c r="F10" s="361"/>
      <c r="G10" s="278" t="s">
        <v>2</v>
      </c>
      <c r="H10" s="366" t="s">
        <v>107</v>
      </c>
      <c r="I10" s="307" t="s">
        <v>116</v>
      </c>
      <c r="J10" s="307" t="s">
        <v>114</v>
      </c>
      <c r="K10" s="38" t="s">
        <v>4</v>
      </c>
      <c r="L10" s="292"/>
      <c r="M10" s="83"/>
      <c r="N10" s="83"/>
      <c r="O10" s="83"/>
      <c r="P10" s="83"/>
      <c r="Q10" s="83"/>
      <c r="R10" s="83"/>
      <c r="S10" s="83"/>
      <c r="T10" s="83"/>
      <c r="U10" s="83"/>
    </row>
    <row r="11" spans="2:4098" s="23" customFormat="1" ht="24.75" customHeight="1" x14ac:dyDescent="0.25">
      <c r="B11" s="353"/>
      <c r="C11" s="354"/>
      <c r="D11" s="325"/>
      <c r="E11" s="359"/>
      <c r="F11" s="362"/>
      <c r="G11" s="279"/>
      <c r="H11" s="367"/>
      <c r="I11" s="308"/>
      <c r="J11" s="308"/>
      <c r="K11" s="47" t="s">
        <v>5</v>
      </c>
      <c r="L11" s="4" t="s">
        <v>6</v>
      </c>
      <c r="M11" s="83"/>
      <c r="N11" s="83"/>
      <c r="O11" s="83"/>
      <c r="P11" s="83"/>
      <c r="Q11" s="83"/>
      <c r="R11" s="83"/>
      <c r="S11" s="83"/>
      <c r="T11" s="83"/>
      <c r="U11" s="83"/>
    </row>
    <row r="12" spans="2:4098" s="42" customFormat="1" ht="21" customHeight="1" x14ac:dyDescent="0.25">
      <c r="B12" s="250" t="s">
        <v>7</v>
      </c>
      <c r="C12" s="266" t="s">
        <v>112</v>
      </c>
      <c r="D12" s="253">
        <v>26518</v>
      </c>
      <c r="E12" s="255">
        <v>0</v>
      </c>
      <c r="F12" s="257">
        <f>D12</f>
        <v>26518</v>
      </c>
      <c r="G12" s="330" t="s">
        <v>11</v>
      </c>
      <c r="H12" s="142"/>
      <c r="I12" s="261">
        <f>D12*0.8</f>
        <v>21214.400000000001</v>
      </c>
      <c r="J12" s="139"/>
      <c r="L12" s="263" t="s">
        <v>36</v>
      </c>
      <c r="M12" s="84"/>
      <c r="N12" s="84"/>
      <c r="O12" s="84"/>
      <c r="P12" s="84"/>
      <c r="Q12" s="84"/>
      <c r="R12" s="84"/>
      <c r="S12" s="84"/>
      <c r="T12" s="85"/>
      <c r="U12" s="85"/>
    </row>
    <row r="13" spans="2:4098" s="42" customFormat="1" ht="22.5" customHeight="1" x14ac:dyDescent="0.25">
      <c r="B13" s="251"/>
      <c r="C13" s="267"/>
      <c r="D13" s="254"/>
      <c r="E13" s="256"/>
      <c r="F13" s="258"/>
      <c r="G13" s="330"/>
      <c r="H13" s="141"/>
      <c r="I13" s="262"/>
      <c r="J13" s="140"/>
      <c r="K13" s="41">
        <f>D12*0.2</f>
        <v>5303.6</v>
      </c>
      <c r="L13" s="275"/>
      <c r="M13" s="84"/>
      <c r="N13" s="84"/>
      <c r="O13" s="84"/>
      <c r="P13" s="84"/>
      <c r="Q13" s="84"/>
      <c r="R13" s="84"/>
      <c r="S13" s="84"/>
      <c r="T13" s="85"/>
      <c r="U13" s="85"/>
    </row>
    <row r="14" spans="2:4098" s="42" customFormat="1" ht="21" customHeight="1" x14ac:dyDescent="0.25">
      <c r="B14" s="484" t="s">
        <v>9</v>
      </c>
      <c r="C14" s="485" t="s">
        <v>183</v>
      </c>
      <c r="D14" s="253">
        <v>13272</v>
      </c>
      <c r="E14" s="255">
        <v>0</v>
      </c>
      <c r="F14" s="257">
        <f>D14</f>
        <v>13272</v>
      </c>
      <c r="G14" s="330" t="s">
        <v>11</v>
      </c>
      <c r="H14" s="142"/>
      <c r="I14" s="297"/>
      <c r="J14" s="139"/>
      <c r="K14" s="41"/>
      <c r="L14" s="263" t="s">
        <v>36</v>
      </c>
      <c r="M14" s="84"/>
      <c r="N14" s="84"/>
      <c r="O14" s="84"/>
      <c r="P14" s="84"/>
      <c r="Q14" s="84"/>
      <c r="R14" s="84"/>
      <c r="S14" s="84"/>
      <c r="T14" s="85"/>
      <c r="U14" s="85"/>
    </row>
    <row r="15" spans="2:4098" s="42" customFormat="1" ht="24.75" customHeight="1" thickBot="1" x14ac:dyDescent="0.3">
      <c r="B15" s="251"/>
      <c r="C15" s="351"/>
      <c r="D15" s="254"/>
      <c r="E15" s="256"/>
      <c r="F15" s="258"/>
      <c r="G15" s="330"/>
      <c r="H15" s="141"/>
      <c r="I15" s="262"/>
      <c r="J15" s="140">
        <v>0</v>
      </c>
      <c r="K15" s="41">
        <f>D14</f>
        <v>13272</v>
      </c>
      <c r="L15" s="275"/>
      <c r="M15" s="84"/>
      <c r="N15" s="84"/>
      <c r="O15" s="84"/>
      <c r="P15" s="84"/>
      <c r="Q15" s="84"/>
      <c r="R15" s="84"/>
      <c r="S15" s="84"/>
      <c r="T15" s="85"/>
      <c r="U15" s="85"/>
    </row>
    <row r="16" spans="2:4098" ht="18.75" customHeight="1" x14ac:dyDescent="0.2">
      <c r="B16" s="469" t="s">
        <v>103</v>
      </c>
      <c r="C16" s="470"/>
      <c r="D16" s="349">
        <f>SUM(D12:D15)</f>
        <v>39790</v>
      </c>
      <c r="E16" s="345">
        <f>SUM(E12:E15)</f>
        <v>0</v>
      </c>
      <c r="F16" s="412">
        <f>SUM(F12:F15)</f>
        <v>39790</v>
      </c>
      <c r="G16" s="424">
        <f>SUM(G12:G15)</f>
        <v>0</v>
      </c>
      <c r="H16" s="424">
        <v>0</v>
      </c>
      <c r="I16" s="471">
        <f>SUM(I12:I15)</f>
        <v>21214.400000000001</v>
      </c>
      <c r="J16" s="412">
        <f>SUM(J15:J15)</f>
        <v>0</v>
      </c>
      <c r="K16" s="170">
        <v>0</v>
      </c>
      <c r="L16" s="171"/>
      <c r="M16" s="420" t="s">
        <v>105</v>
      </c>
      <c r="N16" s="357" t="s">
        <v>104</v>
      </c>
      <c r="O16" s="421" t="s">
        <v>105</v>
      </c>
      <c r="P16" s="357" t="s">
        <v>104</v>
      </c>
      <c r="Q16" s="421" t="s">
        <v>105</v>
      </c>
      <c r="R16" s="357" t="s">
        <v>104</v>
      </c>
      <c r="S16" s="416" t="s">
        <v>105</v>
      </c>
      <c r="T16" s="137"/>
      <c r="U16" s="418"/>
      <c r="V16" s="414"/>
      <c r="W16" s="413"/>
      <c r="X16" s="414"/>
      <c r="Y16" s="413"/>
      <c r="Z16" s="414"/>
      <c r="AA16" s="413"/>
      <c r="AB16" s="414"/>
      <c r="AC16" s="413"/>
      <c r="AD16" s="414"/>
      <c r="AE16" s="413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11"/>
      <c r="BA16" s="411"/>
      <c r="BB16" s="411"/>
      <c r="BC16" s="411"/>
      <c r="BD16" s="411"/>
      <c r="BE16" s="411"/>
      <c r="BF16" s="411"/>
      <c r="BG16" s="411"/>
      <c r="BH16" s="411"/>
      <c r="BI16" s="411"/>
      <c r="BJ16" s="411"/>
      <c r="BK16" s="411"/>
      <c r="BL16" s="411"/>
      <c r="BM16" s="411"/>
      <c r="BN16" s="411"/>
      <c r="BO16" s="411"/>
      <c r="BP16" s="411"/>
      <c r="BQ16" s="411"/>
      <c r="BR16" s="411"/>
      <c r="BS16" s="411"/>
      <c r="BT16" s="411"/>
      <c r="BU16" s="411"/>
      <c r="BV16" s="411"/>
      <c r="BW16" s="411"/>
      <c r="BX16" s="411"/>
      <c r="BY16" s="411"/>
      <c r="BZ16" s="411"/>
      <c r="CA16" s="411"/>
      <c r="CB16" s="411"/>
      <c r="CC16" s="411"/>
      <c r="CD16" s="411"/>
      <c r="CE16" s="411"/>
      <c r="CF16" s="411"/>
      <c r="CG16" s="411"/>
      <c r="CH16" s="411"/>
      <c r="CI16" s="411"/>
      <c r="CJ16" s="411"/>
      <c r="CK16" s="411"/>
      <c r="CL16" s="411"/>
      <c r="CM16" s="411"/>
      <c r="CN16" s="411"/>
      <c r="CO16" s="411"/>
      <c r="CP16" s="411"/>
      <c r="CQ16" s="411"/>
      <c r="CR16" s="411"/>
      <c r="CS16" s="411"/>
      <c r="CT16" s="411"/>
      <c r="CU16" s="411"/>
      <c r="CV16" s="411"/>
      <c r="CW16" s="411"/>
      <c r="CX16" s="411"/>
      <c r="CY16" s="411"/>
      <c r="CZ16" s="411"/>
      <c r="DA16" s="411"/>
      <c r="DB16" s="411"/>
      <c r="DC16" s="411"/>
      <c r="DD16" s="411"/>
      <c r="DE16" s="411"/>
      <c r="DF16" s="411"/>
      <c r="DG16" s="411"/>
      <c r="DH16" s="411"/>
      <c r="DI16" s="411"/>
      <c r="DJ16" s="411"/>
      <c r="DK16" s="411"/>
      <c r="DL16" s="411"/>
      <c r="DM16" s="411"/>
      <c r="DN16" s="411"/>
      <c r="DO16" s="411"/>
      <c r="DP16" s="411"/>
      <c r="DQ16" s="411"/>
      <c r="DR16" s="411"/>
      <c r="DS16" s="411"/>
      <c r="DT16" s="411"/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1"/>
      <c r="EF16" s="411"/>
      <c r="EG16" s="411"/>
      <c r="EH16" s="411"/>
      <c r="EI16" s="411"/>
      <c r="EJ16" s="411"/>
      <c r="EK16" s="411"/>
      <c r="EL16" s="411"/>
      <c r="EM16" s="411"/>
      <c r="EN16" s="411"/>
      <c r="EO16" s="411"/>
      <c r="EP16" s="411"/>
      <c r="EQ16" s="411"/>
      <c r="ER16" s="411"/>
      <c r="ES16" s="411"/>
      <c r="ET16" s="411"/>
      <c r="EU16" s="411"/>
      <c r="EV16" s="411"/>
      <c r="EW16" s="411"/>
      <c r="EX16" s="411"/>
      <c r="EY16" s="411"/>
      <c r="EZ16" s="411"/>
      <c r="FA16" s="411"/>
      <c r="FB16" s="411"/>
      <c r="FC16" s="411"/>
      <c r="FD16" s="411"/>
      <c r="FE16" s="411"/>
      <c r="FF16" s="411"/>
      <c r="FG16" s="411"/>
      <c r="FH16" s="411"/>
      <c r="FI16" s="411"/>
      <c r="FJ16" s="411"/>
      <c r="FK16" s="411"/>
      <c r="FL16" s="411"/>
      <c r="FM16" s="411"/>
      <c r="FN16" s="411"/>
      <c r="FO16" s="411"/>
      <c r="FP16" s="411"/>
      <c r="FQ16" s="411"/>
      <c r="FR16" s="411"/>
      <c r="FS16" s="411"/>
      <c r="FT16" s="411"/>
      <c r="FU16" s="411"/>
      <c r="FV16" s="411"/>
      <c r="FW16" s="411"/>
      <c r="FX16" s="411"/>
      <c r="FY16" s="411"/>
      <c r="FZ16" s="411"/>
      <c r="GA16" s="411"/>
      <c r="GB16" s="411"/>
      <c r="GC16" s="411"/>
      <c r="GD16" s="411"/>
      <c r="GE16" s="411"/>
      <c r="GF16" s="411"/>
      <c r="GG16" s="411"/>
      <c r="GH16" s="411"/>
      <c r="GI16" s="411"/>
      <c r="GJ16" s="411"/>
      <c r="GK16" s="411"/>
      <c r="GL16" s="411"/>
      <c r="GM16" s="411"/>
      <c r="GN16" s="411"/>
      <c r="GO16" s="411"/>
      <c r="GP16" s="411"/>
      <c r="GQ16" s="411"/>
      <c r="GR16" s="411"/>
      <c r="GS16" s="411"/>
      <c r="GT16" s="411"/>
      <c r="GU16" s="411"/>
      <c r="GV16" s="411"/>
      <c r="GW16" s="411"/>
      <c r="GX16" s="411"/>
      <c r="GY16" s="411"/>
      <c r="GZ16" s="411"/>
      <c r="HA16" s="411"/>
      <c r="HB16" s="411"/>
      <c r="HC16" s="411"/>
      <c r="HD16" s="411"/>
      <c r="HE16" s="411"/>
      <c r="HF16" s="411"/>
      <c r="HG16" s="411"/>
      <c r="HH16" s="411"/>
      <c r="HI16" s="411"/>
      <c r="HJ16" s="411"/>
      <c r="HK16" s="411"/>
      <c r="HL16" s="411"/>
      <c r="HM16" s="411"/>
      <c r="HN16" s="411"/>
      <c r="HO16" s="411"/>
      <c r="HP16" s="411"/>
      <c r="HQ16" s="411"/>
      <c r="HR16" s="411"/>
      <c r="HS16" s="411"/>
      <c r="HT16" s="411"/>
      <c r="HU16" s="411"/>
      <c r="HV16" s="411"/>
      <c r="HW16" s="411"/>
      <c r="HX16" s="411"/>
      <c r="HY16" s="411"/>
      <c r="HZ16" s="411"/>
      <c r="IA16" s="411"/>
      <c r="IB16" s="411"/>
      <c r="IC16" s="411"/>
      <c r="ID16" s="411"/>
      <c r="IE16" s="411"/>
      <c r="IF16" s="411"/>
      <c r="IG16" s="411"/>
      <c r="IH16" s="411"/>
      <c r="II16" s="411"/>
      <c r="IJ16" s="411"/>
      <c r="IK16" s="411"/>
      <c r="IL16" s="411"/>
      <c r="IM16" s="411"/>
      <c r="IN16" s="411"/>
      <c r="IO16" s="411"/>
      <c r="IP16" s="411"/>
      <c r="IQ16" s="411"/>
      <c r="IR16" s="411"/>
      <c r="IS16" s="411"/>
      <c r="IT16" s="411"/>
      <c r="IU16" s="411"/>
      <c r="IV16" s="411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1"/>
      <c r="KF16" s="411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1"/>
      <c r="LP16" s="411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1"/>
      <c r="NA16" s="411"/>
      <c r="NB16" s="411"/>
      <c r="NC16" s="411"/>
      <c r="ND16" s="411"/>
      <c r="NE16" s="411"/>
      <c r="NF16" s="411"/>
      <c r="NG16" s="411"/>
      <c r="NH16" s="411"/>
      <c r="NI16" s="411"/>
      <c r="NJ16" s="411"/>
      <c r="NK16" s="411"/>
      <c r="NL16" s="411"/>
      <c r="NM16" s="411"/>
      <c r="NN16" s="411"/>
      <c r="NO16" s="411"/>
      <c r="NP16" s="411"/>
      <c r="NQ16" s="411"/>
      <c r="NR16" s="411"/>
      <c r="NS16" s="411"/>
      <c r="NT16" s="411"/>
      <c r="NU16" s="411"/>
      <c r="NV16" s="411"/>
      <c r="NW16" s="411"/>
      <c r="NX16" s="411"/>
      <c r="NY16" s="411"/>
      <c r="NZ16" s="411"/>
      <c r="OA16" s="411"/>
      <c r="OB16" s="411"/>
      <c r="OC16" s="411"/>
      <c r="OD16" s="411"/>
      <c r="OE16" s="411"/>
      <c r="OF16" s="411"/>
      <c r="OG16" s="411"/>
      <c r="OH16" s="411"/>
      <c r="OI16" s="411"/>
      <c r="OJ16" s="411"/>
      <c r="OK16" s="411"/>
      <c r="OL16" s="411"/>
      <c r="OM16" s="411"/>
      <c r="ON16" s="411"/>
      <c r="OO16" s="411"/>
      <c r="OP16" s="411"/>
      <c r="OQ16" s="411"/>
      <c r="OR16" s="411"/>
      <c r="OS16" s="411"/>
      <c r="OT16" s="411"/>
      <c r="OU16" s="411"/>
      <c r="OV16" s="411"/>
      <c r="OW16" s="411"/>
      <c r="OX16" s="411"/>
      <c r="OY16" s="411"/>
      <c r="OZ16" s="411"/>
      <c r="PA16" s="411"/>
      <c r="PB16" s="411"/>
      <c r="PC16" s="411"/>
      <c r="PD16" s="411"/>
      <c r="PE16" s="411"/>
      <c r="PF16" s="411"/>
      <c r="PG16" s="411"/>
      <c r="PH16" s="411"/>
      <c r="PI16" s="411"/>
      <c r="PJ16" s="411"/>
      <c r="PK16" s="411"/>
      <c r="PL16" s="411"/>
      <c r="PM16" s="411"/>
      <c r="PN16" s="411"/>
      <c r="PO16" s="411"/>
      <c r="PP16" s="411"/>
      <c r="PQ16" s="411"/>
      <c r="PR16" s="411"/>
      <c r="PS16" s="411"/>
      <c r="PT16" s="411"/>
      <c r="PU16" s="411"/>
      <c r="PV16" s="411"/>
      <c r="PW16" s="411"/>
      <c r="PX16" s="411"/>
      <c r="PY16" s="411"/>
      <c r="PZ16" s="411"/>
      <c r="QA16" s="411"/>
      <c r="QB16" s="411"/>
      <c r="QC16" s="411"/>
      <c r="QD16" s="411"/>
      <c r="QE16" s="411"/>
      <c r="QF16" s="411"/>
      <c r="QG16" s="411"/>
      <c r="QH16" s="411"/>
      <c r="QI16" s="411"/>
      <c r="QJ16" s="411"/>
      <c r="QK16" s="411"/>
      <c r="QL16" s="411"/>
      <c r="QM16" s="411"/>
      <c r="QN16" s="411"/>
      <c r="QO16" s="411"/>
      <c r="QP16" s="411"/>
      <c r="QQ16" s="411"/>
      <c r="QR16" s="411"/>
      <c r="QS16" s="411"/>
      <c r="QT16" s="411"/>
      <c r="QU16" s="411"/>
      <c r="QV16" s="411"/>
      <c r="QW16" s="411"/>
      <c r="QX16" s="411"/>
      <c r="QY16" s="411"/>
      <c r="QZ16" s="411"/>
      <c r="RA16" s="411"/>
      <c r="RB16" s="411"/>
      <c r="RC16" s="411"/>
      <c r="RD16" s="411"/>
      <c r="RE16" s="411"/>
      <c r="RF16" s="411"/>
      <c r="RG16" s="411"/>
      <c r="RH16" s="411"/>
      <c r="RI16" s="411"/>
      <c r="RJ16" s="411"/>
      <c r="RK16" s="411"/>
      <c r="RL16" s="411"/>
      <c r="RM16" s="411"/>
      <c r="RN16" s="411"/>
      <c r="RO16" s="411"/>
      <c r="RP16" s="411"/>
      <c r="RQ16" s="411"/>
      <c r="RR16" s="411"/>
      <c r="RS16" s="411"/>
      <c r="RT16" s="411"/>
      <c r="RU16" s="411"/>
      <c r="RV16" s="411"/>
      <c r="RW16" s="411"/>
      <c r="RX16" s="411"/>
      <c r="RY16" s="411"/>
      <c r="RZ16" s="411"/>
      <c r="SA16" s="411"/>
      <c r="SB16" s="411"/>
      <c r="SC16" s="411"/>
      <c r="SD16" s="411"/>
      <c r="SE16" s="411"/>
      <c r="SF16" s="411"/>
      <c r="SG16" s="411"/>
      <c r="SH16" s="411"/>
      <c r="SI16" s="411"/>
      <c r="SJ16" s="411"/>
      <c r="SK16" s="411"/>
      <c r="SL16" s="411"/>
      <c r="SM16" s="411"/>
      <c r="SN16" s="411"/>
      <c r="SO16" s="411"/>
      <c r="SP16" s="411"/>
      <c r="SQ16" s="411"/>
      <c r="SR16" s="411"/>
      <c r="SS16" s="411"/>
      <c r="ST16" s="411"/>
      <c r="SU16" s="411"/>
      <c r="SV16" s="411"/>
      <c r="SW16" s="411"/>
      <c r="SX16" s="411"/>
      <c r="SY16" s="411"/>
      <c r="SZ16" s="411"/>
      <c r="TA16" s="411"/>
      <c r="TB16" s="411"/>
      <c r="TC16" s="411"/>
      <c r="TD16" s="411"/>
      <c r="TE16" s="411"/>
      <c r="TF16" s="411"/>
      <c r="TG16" s="411"/>
      <c r="TH16" s="411"/>
      <c r="TI16" s="411"/>
      <c r="TJ16" s="411"/>
      <c r="TK16" s="411"/>
      <c r="TL16" s="411"/>
      <c r="TM16" s="411"/>
      <c r="TN16" s="411"/>
      <c r="TO16" s="411"/>
      <c r="TP16" s="411"/>
      <c r="TQ16" s="411"/>
      <c r="TR16" s="411"/>
      <c r="TS16" s="411"/>
      <c r="TT16" s="411"/>
      <c r="TU16" s="411"/>
      <c r="TV16" s="411"/>
      <c r="TW16" s="411"/>
      <c r="TX16" s="411"/>
      <c r="TY16" s="411"/>
      <c r="TZ16" s="411"/>
      <c r="UA16" s="411"/>
      <c r="UB16" s="411"/>
      <c r="UC16" s="411"/>
      <c r="UD16" s="411"/>
      <c r="UE16" s="411"/>
      <c r="UF16" s="411"/>
      <c r="UG16" s="411"/>
      <c r="UH16" s="411"/>
      <c r="UI16" s="411"/>
      <c r="UJ16" s="411"/>
      <c r="UK16" s="411"/>
      <c r="UL16" s="411"/>
      <c r="UM16" s="411"/>
      <c r="UN16" s="411"/>
      <c r="UO16" s="411"/>
      <c r="UP16" s="411"/>
      <c r="UQ16" s="411"/>
      <c r="UR16" s="411"/>
      <c r="US16" s="411"/>
      <c r="UT16" s="411"/>
      <c r="UU16" s="411"/>
      <c r="UV16" s="411"/>
      <c r="UW16" s="411"/>
      <c r="UX16" s="411"/>
      <c r="UY16" s="411"/>
      <c r="UZ16" s="411"/>
      <c r="VA16" s="411"/>
      <c r="VB16" s="411"/>
      <c r="VC16" s="411"/>
      <c r="VD16" s="411"/>
      <c r="VE16" s="411"/>
      <c r="VF16" s="411"/>
      <c r="VG16" s="411"/>
      <c r="VH16" s="411"/>
      <c r="VI16" s="411"/>
      <c r="VJ16" s="411"/>
      <c r="VK16" s="411"/>
      <c r="VL16" s="411"/>
      <c r="VM16" s="411"/>
      <c r="VN16" s="411"/>
      <c r="VO16" s="411"/>
      <c r="VP16" s="411"/>
      <c r="VQ16" s="411"/>
      <c r="VR16" s="411"/>
      <c r="VS16" s="411"/>
      <c r="VT16" s="411"/>
      <c r="VU16" s="411"/>
      <c r="VV16" s="411"/>
      <c r="VW16" s="411"/>
      <c r="VX16" s="411"/>
      <c r="VY16" s="411"/>
      <c r="VZ16" s="411"/>
      <c r="WA16" s="411"/>
      <c r="WB16" s="411"/>
      <c r="WC16" s="411"/>
      <c r="WD16" s="411"/>
      <c r="WE16" s="411"/>
      <c r="WF16" s="411"/>
      <c r="WG16" s="411"/>
      <c r="WH16" s="411"/>
      <c r="WI16" s="411"/>
      <c r="WJ16" s="411"/>
      <c r="WK16" s="411"/>
      <c r="WL16" s="411"/>
      <c r="WM16" s="411"/>
      <c r="WN16" s="411"/>
      <c r="WO16" s="411"/>
      <c r="WP16" s="411"/>
      <c r="WQ16" s="411"/>
      <c r="WR16" s="411"/>
      <c r="WS16" s="411"/>
      <c r="WT16" s="411"/>
      <c r="WU16" s="411"/>
      <c r="WV16" s="411"/>
      <c r="WW16" s="411"/>
      <c r="WX16" s="411"/>
      <c r="WY16" s="411"/>
      <c r="WZ16" s="411"/>
      <c r="XA16" s="411"/>
      <c r="XB16" s="411"/>
      <c r="XC16" s="411"/>
      <c r="XD16" s="411"/>
      <c r="XE16" s="411"/>
      <c r="XF16" s="411"/>
      <c r="XG16" s="411"/>
      <c r="XH16" s="411"/>
      <c r="XI16" s="411"/>
      <c r="XJ16" s="411"/>
      <c r="XK16" s="411"/>
      <c r="XL16" s="411"/>
      <c r="XM16" s="411"/>
      <c r="XN16" s="411"/>
      <c r="XO16" s="411"/>
      <c r="XP16" s="411"/>
      <c r="XQ16" s="411"/>
      <c r="XR16" s="411"/>
      <c r="XS16" s="411"/>
      <c r="XT16" s="411"/>
      <c r="XU16" s="411"/>
      <c r="XV16" s="411"/>
      <c r="XW16" s="411"/>
      <c r="XX16" s="411"/>
      <c r="XY16" s="411"/>
      <c r="XZ16" s="411"/>
      <c r="YA16" s="411"/>
      <c r="YB16" s="411"/>
      <c r="YC16" s="411"/>
      <c r="YD16" s="411"/>
      <c r="YE16" s="411"/>
      <c r="YF16" s="411"/>
      <c r="YG16" s="411"/>
      <c r="YH16" s="411"/>
      <c r="YI16" s="411"/>
      <c r="YJ16" s="411"/>
      <c r="YK16" s="411"/>
      <c r="YL16" s="411"/>
      <c r="YM16" s="411"/>
      <c r="YN16" s="411"/>
      <c r="YO16" s="411"/>
      <c r="YP16" s="411"/>
      <c r="YQ16" s="411"/>
      <c r="YR16" s="411"/>
      <c r="YS16" s="411"/>
      <c r="YT16" s="411"/>
      <c r="YU16" s="411"/>
      <c r="YV16" s="411"/>
      <c r="YW16" s="411"/>
      <c r="YX16" s="411"/>
      <c r="YY16" s="411"/>
      <c r="YZ16" s="411"/>
      <c r="ZA16" s="411"/>
      <c r="ZB16" s="411"/>
      <c r="ZC16" s="411"/>
      <c r="ZD16" s="411"/>
      <c r="ZE16" s="411"/>
      <c r="ZF16" s="411"/>
      <c r="ZG16" s="411"/>
      <c r="ZH16" s="411"/>
      <c r="ZI16" s="411"/>
      <c r="ZJ16" s="411"/>
      <c r="ZK16" s="411"/>
      <c r="ZL16" s="411"/>
      <c r="ZM16" s="411"/>
      <c r="ZN16" s="411"/>
      <c r="ZO16" s="411"/>
      <c r="ZP16" s="411"/>
      <c r="ZQ16" s="411"/>
      <c r="ZR16" s="411"/>
      <c r="ZS16" s="411"/>
      <c r="ZT16" s="411"/>
      <c r="ZU16" s="411"/>
      <c r="ZV16" s="411"/>
      <c r="ZW16" s="411"/>
      <c r="ZX16" s="411"/>
      <c r="ZY16" s="411"/>
      <c r="ZZ16" s="411"/>
      <c r="AAA16" s="411"/>
      <c r="AAB16" s="411"/>
      <c r="AAC16" s="411"/>
      <c r="AAD16" s="411"/>
      <c r="AAE16" s="411"/>
      <c r="AAF16" s="411"/>
      <c r="AAG16" s="411"/>
      <c r="AAH16" s="411"/>
      <c r="AAI16" s="411"/>
      <c r="AAJ16" s="411"/>
      <c r="AAK16" s="411"/>
      <c r="AAL16" s="411"/>
      <c r="AAM16" s="411"/>
      <c r="AAN16" s="411"/>
      <c r="AAO16" s="411"/>
      <c r="AAP16" s="411"/>
      <c r="AAQ16" s="411"/>
      <c r="AAR16" s="411"/>
      <c r="AAS16" s="411"/>
      <c r="AAT16" s="411"/>
      <c r="AAU16" s="411"/>
      <c r="AAV16" s="411"/>
      <c r="AAW16" s="411"/>
      <c r="AAX16" s="411"/>
      <c r="AAY16" s="411"/>
      <c r="AAZ16" s="411"/>
      <c r="ABA16" s="411"/>
      <c r="ABB16" s="411"/>
      <c r="ABC16" s="411"/>
      <c r="ABD16" s="411"/>
      <c r="ABE16" s="411"/>
      <c r="ABF16" s="411"/>
      <c r="ABG16" s="411"/>
      <c r="ABH16" s="411"/>
      <c r="ABI16" s="411"/>
      <c r="ABJ16" s="411"/>
      <c r="ABK16" s="411"/>
      <c r="ABL16" s="411"/>
      <c r="ABM16" s="411"/>
      <c r="ABN16" s="411"/>
      <c r="ABO16" s="411"/>
      <c r="ABP16" s="411"/>
      <c r="ABQ16" s="411"/>
      <c r="ABR16" s="411"/>
      <c r="ABS16" s="411"/>
      <c r="ABT16" s="411"/>
      <c r="ABU16" s="411"/>
      <c r="ABV16" s="411"/>
      <c r="ABW16" s="411"/>
      <c r="ABX16" s="411"/>
      <c r="ABY16" s="411"/>
      <c r="ABZ16" s="411"/>
      <c r="ACA16" s="411"/>
      <c r="ACB16" s="411"/>
      <c r="ACC16" s="411"/>
      <c r="ACD16" s="411"/>
      <c r="ACE16" s="411"/>
      <c r="ACF16" s="411"/>
      <c r="ACG16" s="411"/>
      <c r="ACH16" s="411"/>
      <c r="ACI16" s="411"/>
      <c r="ACJ16" s="411"/>
      <c r="ACK16" s="411"/>
      <c r="ACL16" s="411"/>
      <c r="ACM16" s="411"/>
      <c r="ACN16" s="411"/>
      <c r="ACO16" s="411"/>
      <c r="ACP16" s="411"/>
      <c r="ACQ16" s="411"/>
      <c r="ACR16" s="411"/>
      <c r="ACS16" s="411"/>
      <c r="ACT16" s="411"/>
      <c r="ACU16" s="411"/>
      <c r="ACV16" s="411"/>
      <c r="ACW16" s="411"/>
      <c r="ACX16" s="411"/>
      <c r="ACY16" s="411"/>
      <c r="ACZ16" s="411"/>
      <c r="ADA16" s="411"/>
      <c r="ADB16" s="411"/>
      <c r="ADC16" s="411"/>
      <c r="ADD16" s="411"/>
      <c r="ADE16" s="411"/>
      <c r="ADF16" s="411"/>
      <c r="ADG16" s="411"/>
      <c r="ADH16" s="411"/>
      <c r="ADI16" s="411"/>
      <c r="ADJ16" s="411"/>
      <c r="ADK16" s="411"/>
      <c r="ADL16" s="411"/>
      <c r="ADM16" s="411"/>
      <c r="ADN16" s="411"/>
      <c r="ADO16" s="411"/>
      <c r="ADP16" s="411"/>
      <c r="ADQ16" s="411"/>
      <c r="ADR16" s="411"/>
      <c r="ADS16" s="411"/>
      <c r="ADT16" s="411"/>
      <c r="ADU16" s="411"/>
      <c r="ADV16" s="411"/>
      <c r="ADW16" s="411"/>
      <c r="ADX16" s="411"/>
      <c r="ADY16" s="411"/>
      <c r="ADZ16" s="411"/>
      <c r="AEA16" s="411"/>
      <c r="AEB16" s="411"/>
      <c r="AEC16" s="411"/>
      <c r="AED16" s="411"/>
      <c r="AEE16" s="411"/>
      <c r="AEF16" s="411"/>
      <c r="AEG16" s="411"/>
      <c r="AEH16" s="411"/>
      <c r="AEI16" s="411"/>
      <c r="AEJ16" s="411"/>
      <c r="AEK16" s="411"/>
      <c r="AEL16" s="411"/>
      <c r="AEM16" s="411"/>
      <c r="AEN16" s="411"/>
      <c r="AEO16" s="411"/>
      <c r="AEP16" s="411"/>
      <c r="AEQ16" s="411"/>
      <c r="AER16" s="411"/>
      <c r="AES16" s="411"/>
      <c r="AET16" s="411"/>
      <c r="AEU16" s="411"/>
      <c r="AEV16" s="411"/>
      <c r="AEW16" s="411"/>
      <c r="AEX16" s="411"/>
      <c r="AEY16" s="411"/>
      <c r="AEZ16" s="411"/>
      <c r="AFA16" s="411"/>
      <c r="AFB16" s="411"/>
      <c r="AFC16" s="411"/>
      <c r="AFD16" s="411"/>
      <c r="AFE16" s="411"/>
      <c r="AFF16" s="411"/>
      <c r="AFG16" s="411"/>
      <c r="AFH16" s="411"/>
      <c r="AFI16" s="411"/>
      <c r="AFJ16" s="411"/>
      <c r="AFK16" s="411"/>
      <c r="AFL16" s="411"/>
      <c r="AFM16" s="411"/>
      <c r="AFN16" s="411"/>
      <c r="AFO16" s="411"/>
      <c r="AFP16" s="411"/>
      <c r="AFQ16" s="411"/>
      <c r="AFR16" s="411"/>
      <c r="AFS16" s="411"/>
      <c r="AFT16" s="411"/>
      <c r="AFU16" s="411"/>
      <c r="AFV16" s="411"/>
      <c r="AFW16" s="411"/>
      <c r="AFX16" s="411"/>
      <c r="AFY16" s="411"/>
      <c r="AFZ16" s="411"/>
      <c r="AGA16" s="411"/>
      <c r="AGB16" s="411"/>
      <c r="AGC16" s="411"/>
      <c r="AGD16" s="411"/>
      <c r="AGE16" s="411"/>
      <c r="AGF16" s="411"/>
      <c r="AGG16" s="411"/>
      <c r="AGH16" s="411"/>
      <c r="AGI16" s="411"/>
      <c r="AGJ16" s="411"/>
      <c r="AGK16" s="411"/>
      <c r="AGL16" s="411"/>
      <c r="AGM16" s="411"/>
      <c r="AGN16" s="411"/>
      <c r="AGO16" s="411"/>
      <c r="AGP16" s="411"/>
      <c r="AGQ16" s="411"/>
      <c r="AGR16" s="411"/>
      <c r="AGS16" s="411"/>
      <c r="AGT16" s="411"/>
      <c r="AGU16" s="411"/>
      <c r="AGV16" s="411"/>
      <c r="AGW16" s="411"/>
      <c r="AGX16" s="411"/>
      <c r="AGY16" s="411"/>
      <c r="AGZ16" s="411"/>
      <c r="AHA16" s="411"/>
      <c r="AHB16" s="411"/>
      <c r="AHC16" s="411"/>
      <c r="AHD16" s="411"/>
      <c r="AHE16" s="411"/>
      <c r="AHF16" s="411"/>
      <c r="AHG16" s="411"/>
      <c r="AHH16" s="411"/>
      <c r="AHI16" s="411"/>
      <c r="AHJ16" s="411"/>
      <c r="AHK16" s="411"/>
      <c r="AHL16" s="411"/>
      <c r="AHM16" s="411"/>
      <c r="AHN16" s="411"/>
      <c r="AHO16" s="411"/>
      <c r="AHP16" s="411"/>
      <c r="AHQ16" s="411"/>
      <c r="AHR16" s="411"/>
      <c r="AHS16" s="411"/>
      <c r="AHT16" s="411"/>
      <c r="AHU16" s="411"/>
      <c r="AHV16" s="411"/>
      <c r="AHW16" s="411"/>
      <c r="AHX16" s="411"/>
      <c r="AHY16" s="411"/>
      <c r="AHZ16" s="411"/>
      <c r="AIA16" s="411"/>
      <c r="AIB16" s="411"/>
      <c r="AIC16" s="411"/>
      <c r="AID16" s="411"/>
      <c r="AIE16" s="411"/>
      <c r="AIF16" s="411"/>
      <c r="AIG16" s="411"/>
      <c r="AIH16" s="411"/>
      <c r="AII16" s="411"/>
      <c r="AIJ16" s="411"/>
      <c r="AIK16" s="411"/>
      <c r="AIL16" s="411"/>
      <c r="AIM16" s="411"/>
      <c r="AIN16" s="411"/>
      <c r="AIO16" s="411"/>
      <c r="AIP16" s="411"/>
      <c r="AIQ16" s="411"/>
      <c r="AIR16" s="411"/>
      <c r="AIS16" s="411"/>
      <c r="AIT16" s="411"/>
      <c r="AIU16" s="411"/>
      <c r="AIV16" s="411"/>
      <c r="AIW16" s="411"/>
      <c r="AIX16" s="411"/>
      <c r="AIY16" s="411"/>
      <c r="AIZ16" s="411"/>
      <c r="AJA16" s="411"/>
      <c r="AJB16" s="411"/>
      <c r="AJC16" s="411"/>
      <c r="AJD16" s="411"/>
      <c r="AJE16" s="411"/>
      <c r="AJF16" s="411"/>
      <c r="AJG16" s="411"/>
      <c r="AJH16" s="411"/>
      <c r="AJI16" s="411"/>
      <c r="AJJ16" s="411"/>
      <c r="AJK16" s="411"/>
      <c r="AJL16" s="411"/>
      <c r="AJM16" s="411"/>
      <c r="AJN16" s="411"/>
      <c r="AJO16" s="411"/>
      <c r="AJP16" s="411"/>
      <c r="AJQ16" s="411"/>
      <c r="AJR16" s="411"/>
      <c r="AJS16" s="411"/>
      <c r="AJT16" s="411"/>
      <c r="AJU16" s="411"/>
      <c r="AJV16" s="411"/>
      <c r="AJW16" s="411"/>
      <c r="AJX16" s="411"/>
      <c r="AJY16" s="411"/>
      <c r="AJZ16" s="411"/>
      <c r="AKA16" s="411"/>
      <c r="AKB16" s="411"/>
      <c r="AKC16" s="411"/>
      <c r="AKD16" s="411"/>
      <c r="AKE16" s="411"/>
      <c r="AKF16" s="411"/>
      <c r="AKG16" s="411"/>
      <c r="AKH16" s="411"/>
      <c r="AKI16" s="411"/>
      <c r="AKJ16" s="411"/>
      <c r="AKK16" s="411"/>
      <c r="AKL16" s="411"/>
      <c r="AKM16" s="411"/>
      <c r="AKN16" s="411"/>
      <c r="AKO16" s="411"/>
      <c r="AKP16" s="411"/>
      <c r="AKQ16" s="411"/>
      <c r="AKR16" s="411"/>
      <c r="AKS16" s="411"/>
      <c r="AKT16" s="411"/>
      <c r="AKU16" s="411"/>
      <c r="AKV16" s="411"/>
      <c r="AKW16" s="411"/>
      <c r="AKX16" s="411"/>
      <c r="AKY16" s="411"/>
      <c r="AKZ16" s="411"/>
      <c r="ALA16" s="411"/>
      <c r="ALB16" s="411"/>
      <c r="ALC16" s="411"/>
      <c r="ALD16" s="411"/>
      <c r="ALE16" s="411"/>
      <c r="ALF16" s="411"/>
      <c r="ALG16" s="411"/>
      <c r="ALH16" s="411"/>
      <c r="ALI16" s="411"/>
      <c r="ALJ16" s="411"/>
      <c r="ALK16" s="411"/>
      <c r="ALL16" s="411"/>
      <c r="ALM16" s="411"/>
      <c r="ALN16" s="411"/>
      <c r="ALO16" s="411"/>
      <c r="ALP16" s="411"/>
      <c r="ALQ16" s="411"/>
      <c r="ALR16" s="411"/>
      <c r="ALS16" s="411"/>
      <c r="ALT16" s="411"/>
      <c r="ALU16" s="411"/>
      <c r="ALV16" s="411"/>
      <c r="ALW16" s="411"/>
      <c r="ALX16" s="411"/>
      <c r="ALY16" s="411"/>
      <c r="ALZ16" s="411"/>
      <c r="AMA16" s="411"/>
      <c r="AMB16" s="411"/>
      <c r="AMC16" s="411"/>
      <c r="AMD16" s="411"/>
      <c r="AME16" s="411"/>
      <c r="AMF16" s="411"/>
      <c r="AMG16" s="411"/>
      <c r="AMH16" s="411"/>
      <c r="AMI16" s="411"/>
      <c r="AMJ16" s="411"/>
      <c r="AMK16" s="411"/>
      <c r="AML16" s="411"/>
      <c r="AMM16" s="411"/>
      <c r="AMN16" s="411"/>
      <c r="AMO16" s="411"/>
      <c r="AMP16" s="411"/>
      <c r="AMQ16" s="411"/>
      <c r="AMR16" s="411"/>
      <c r="AMS16" s="411"/>
      <c r="AMT16" s="411"/>
      <c r="AMU16" s="411"/>
      <c r="AMV16" s="411"/>
      <c r="AMW16" s="411"/>
      <c r="AMX16" s="411"/>
      <c r="AMY16" s="411"/>
      <c r="AMZ16" s="411"/>
      <c r="ANA16" s="411"/>
      <c r="ANB16" s="411"/>
      <c r="ANC16" s="411"/>
      <c r="AND16" s="411"/>
      <c r="ANE16" s="411"/>
      <c r="ANF16" s="411"/>
      <c r="ANG16" s="411"/>
      <c r="ANH16" s="411"/>
      <c r="ANI16" s="411"/>
      <c r="ANJ16" s="411"/>
      <c r="ANK16" s="411"/>
      <c r="ANL16" s="411"/>
      <c r="ANM16" s="411"/>
      <c r="ANN16" s="411"/>
      <c r="ANO16" s="411"/>
      <c r="ANP16" s="411"/>
      <c r="ANQ16" s="411"/>
      <c r="ANR16" s="411"/>
      <c r="ANS16" s="411"/>
      <c r="ANT16" s="411"/>
      <c r="ANU16" s="411"/>
      <c r="ANV16" s="411"/>
      <c r="ANW16" s="411"/>
      <c r="ANX16" s="411"/>
      <c r="ANY16" s="411"/>
      <c r="ANZ16" s="411"/>
      <c r="AOA16" s="411"/>
      <c r="AOB16" s="411"/>
      <c r="AOC16" s="411"/>
      <c r="AOD16" s="411"/>
      <c r="AOE16" s="411"/>
      <c r="AOF16" s="411"/>
      <c r="AOG16" s="411"/>
      <c r="AOH16" s="411"/>
      <c r="AOI16" s="411"/>
      <c r="AOJ16" s="411"/>
      <c r="AOK16" s="411"/>
      <c r="AOL16" s="411"/>
      <c r="AOM16" s="411"/>
      <c r="AON16" s="411"/>
      <c r="AOO16" s="411"/>
      <c r="AOP16" s="411"/>
      <c r="AOQ16" s="411"/>
      <c r="AOR16" s="411"/>
      <c r="AOS16" s="411"/>
      <c r="AOT16" s="411"/>
      <c r="AOU16" s="411"/>
      <c r="AOV16" s="411"/>
      <c r="AOW16" s="411"/>
      <c r="AOX16" s="411"/>
      <c r="AOY16" s="411"/>
      <c r="AOZ16" s="411"/>
      <c r="APA16" s="411"/>
      <c r="APB16" s="411"/>
      <c r="APC16" s="411"/>
      <c r="APD16" s="411"/>
      <c r="APE16" s="411"/>
      <c r="APF16" s="411"/>
      <c r="APG16" s="411"/>
      <c r="APH16" s="411"/>
      <c r="API16" s="411"/>
      <c r="APJ16" s="411"/>
      <c r="APK16" s="411"/>
      <c r="APL16" s="411"/>
      <c r="APM16" s="411"/>
      <c r="APN16" s="411"/>
      <c r="APO16" s="411"/>
      <c r="APP16" s="411"/>
      <c r="APQ16" s="411"/>
      <c r="APR16" s="411"/>
      <c r="APS16" s="411"/>
      <c r="APT16" s="411"/>
      <c r="APU16" s="411"/>
      <c r="APV16" s="411"/>
      <c r="APW16" s="411"/>
      <c r="APX16" s="411"/>
      <c r="APY16" s="411"/>
      <c r="APZ16" s="411"/>
      <c r="AQA16" s="411"/>
      <c r="AQB16" s="411"/>
      <c r="AQC16" s="411"/>
      <c r="AQD16" s="411"/>
      <c r="AQE16" s="411"/>
      <c r="AQF16" s="411"/>
      <c r="AQG16" s="411"/>
      <c r="AQH16" s="411"/>
      <c r="AQI16" s="411"/>
      <c r="AQJ16" s="411"/>
      <c r="AQK16" s="411"/>
      <c r="AQL16" s="411"/>
      <c r="AQM16" s="411"/>
      <c r="AQN16" s="411"/>
      <c r="AQO16" s="411"/>
      <c r="AQP16" s="411"/>
      <c r="AQQ16" s="411"/>
      <c r="AQR16" s="411"/>
      <c r="AQS16" s="411"/>
      <c r="AQT16" s="411"/>
      <c r="AQU16" s="411"/>
      <c r="AQV16" s="411"/>
      <c r="AQW16" s="411"/>
      <c r="AQX16" s="411"/>
      <c r="AQY16" s="411"/>
      <c r="AQZ16" s="411"/>
      <c r="ARA16" s="411"/>
      <c r="ARB16" s="411"/>
      <c r="ARC16" s="411"/>
      <c r="ARD16" s="411"/>
      <c r="ARE16" s="411"/>
      <c r="ARF16" s="411"/>
      <c r="ARG16" s="411"/>
      <c r="ARH16" s="411"/>
      <c r="ARI16" s="411"/>
      <c r="ARJ16" s="411"/>
      <c r="ARK16" s="411"/>
      <c r="ARL16" s="411"/>
      <c r="ARM16" s="411"/>
      <c r="ARN16" s="411"/>
      <c r="ARO16" s="411"/>
      <c r="ARP16" s="411"/>
      <c r="ARQ16" s="411"/>
      <c r="ARR16" s="411"/>
      <c r="ARS16" s="411"/>
      <c r="ART16" s="411"/>
      <c r="ARU16" s="411"/>
      <c r="ARV16" s="411"/>
      <c r="ARW16" s="411"/>
      <c r="ARX16" s="411"/>
      <c r="ARY16" s="411"/>
      <c r="ARZ16" s="411"/>
      <c r="ASA16" s="411"/>
      <c r="ASB16" s="411"/>
      <c r="ASC16" s="411"/>
      <c r="ASD16" s="411"/>
      <c r="ASE16" s="411"/>
      <c r="ASF16" s="411"/>
      <c r="ASG16" s="411"/>
      <c r="ASH16" s="411"/>
      <c r="ASI16" s="411"/>
      <c r="ASJ16" s="411"/>
      <c r="ASK16" s="411"/>
      <c r="ASL16" s="411"/>
      <c r="ASM16" s="411"/>
      <c r="ASN16" s="411"/>
      <c r="ASO16" s="411"/>
      <c r="ASP16" s="411"/>
      <c r="ASQ16" s="411"/>
      <c r="ASR16" s="411"/>
      <c r="ASS16" s="411"/>
      <c r="AST16" s="411"/>
      <c r="ASU16" s="411"/>
      <c r="ASV16" s="411"/>
      <c r="ASW16" s="411"/>
      <c r="ASX16" s="411"/>
      <c r="ASY16" s="411"/>
      <c r="ASZ16" s="411"/>
      <c r="ATA16" s="411"/>
      <c r="ATB16" s="411"/>
      <c r="ATC16" s="411"/>
      <c r="ATD16" s="411"/>
      <c r="ATE16" s="411"/>
      <c r="ATF16" s="411"/>
      <c r="ATG16" s="411"/>
      <c r="ATH16" s="411"/>
      <c r="ATI16" s="411"/>
      <c r="ATJ16" s="411"/>
      <c r="ATK16" s="411"/>
      <c r="ATL16" s="411"/>
      <c r="ATM16" s="411"/>
      <c r="ATN16" s="411"/>
      <c r="ATO16" s="411"/>
      <c r="ATP16" s="411"/>
      <c r="ATQ16" s="411"/>
      <c r="ATR16" s="411"/>
      <c r="ATS16" s="411"/>
      <c r="ATT16" s="411"/>
      <c r="ATU16" s="411"/>
      <c r="ATV16" s="411"/>
      <c r="ATW16" s="411"/>
      <c r="ATX16" s="411"/>
      <c r="ATY16" s="411"/>
      <c r="ATZ16" s="411"/>
      <c r="AUA16" s="411"/>
      <c r="AUB16" s="411"/>
      <c r="AUC16" s="411"/>
      <c r="AUD16" s="411"/>
      <c r="AUE16" s="411"/>
      <c r="AUF16" s="411"/>
      <c r="AUG16" s="411"/>
      <c r="AUH16" s="411"/>
      <c r="AUI16" s="411"/>
      <c r="AUJ16" s="411"/>
      <c r="AUK16" s="411"/>
      <c r="AUL16" s="411"/>
      <c r="AUM16" s="411"/>
      <c r="AUN16" s="411"/>
      <c r="AUO16" s="411"/>
      <c r="AUP16" s="411"/>
      <c r="AUQ16" s="411"/>
      <c r="AUR16" s="411"/>
      <c r="AUS16" s="411"/>
      <c r="AUT16" s="411"/>
      <c r="AUU16" s="411"/>
      <c r="AUV16" s="411"/>
      <c r="AUW16" s="411"/>
      <c r="AUX16" s="411"/>
      <c r="AUY16" s="411"/>
      <c r="AUZ16" s="411"/>
      <c r="AVA16" s="411"/>
      <c r="AVB16" s="411"/>
      <c r="AVC16" s="411"/>
      <c r="AVD16" s="411"/>
      <c r="AVE16" s="411"/>
      <c r="AVF16" s="411"/>
      <c r="AVG16" s="411"/>
      <c r="AVH16" s="411"/>
      <c r="AVI16" s="411"/>
      <c r="AVJ16" s="411"/>
      <c r="AVK16" s="411"/>
      <c r="AVL16" s="411"/>
      <c r="AVM16" s="411"/>
      <c r="AVN16" s="411"/>
      <c r="AVO16" s="411"/>
      <c r="AVP16" s="411"/>
      <c r="AVQ16" s="411"/>
      <c r="AVR16" s="411"/>
      <c r="AVS16" s="411"/>
      <c r="AVT16" s="411"/>
      <c r="AVU16" s="411"/>
      <c r="AVV16" s="411"/>
      <c r="AVW16" s="411"/>
      <c r="AVX16" s="411"/>
      <c r="AVY16" s="411"/>
      <c r="AVZ16" s="411"/>
      <c r="AWA16" s="411"/>
      <c r="AWB16" s="411"/>
      <c r="AWC16" s="411"/>
      <c r="AWD16" s="411"/>
      <c r="AWE16" s="411"/>
      <c r="AWF16" s="411"/>
      <c r="AWG16" s="411"/>
      <c r="AWH16" s="411"/>
      <c r="AWI16" s="411"/>
      <c r="AWJ16" s="411"/>
      <c r="AWK16" s="411"/>
      <c r="AWL16" s="411"/>
      <c r="AWM16" s="411"/>
      <c r="AWN16" s="411"/>
      <c r="AWO16" s="411"/>
      <c r="AWP16" s="411"/>
      <c r="AWQ16" s="411"/>
      <c r="AWR16" s="411"/>
      <c r="AWS16" s="411"/>
      <c r="AWT16" s="411"/>
      <c r="AWU16" s="411"/>
      <c r="AWV16" s="411"/>
      <c r="AWW16" s="411"/>
      <c r="AWX16" s="411"/>
      <c r="AWY16" s="411"/>
      <c r="AWZ16" s="411"/>
      <c r="AXA16" s="411"/>
      <c r="AXB16" s="411"/>
      <c r="AXC16" s="411"/>
      <c r="AXD16" s="411"/>
      <c r="AXE16" s="411"/>
      <c r="AXF16" s="411"/>
      <c r="AXG16" s="411"/>
      <c r="AXH16" s="411"/>
      <c r="AXI16" s="411"/>
      <c r="AXJ16" s="411"/>
      <c r="AXK16" s="411"/>
      <c r="AXL16" s="411"/>
      <c r="AXM16" s="411"/>
      <c r="AXN16" s="411"/>
      <c r="AXO16" s="411"/>
      <c r="AXP16" s="411"/>
      <c r="AXQ16" s="411"/>
      <c r="AXR16" s="411"/>
      <c r="AXS16" s="411"/>
      <c r="AXT16" s="411"/>
      <c r="AXU16" s="411"/>
      <c r="AXV16" s="411"/>
      <c r="AXW16" s="411"/>
      <c r="AXX16" s="411"/>
      <c r="AXY16" s="411"/>
      <c r="AXZ16" s="411"/>
      <c r="AYA16" s="411"/>
      <c r="AYB16" s="411"/>
      <c r="AYC16" s="411"/>
      <c r="AYD16" s="411"/>
      <c r="AYE16" s="411"/>
      <c r="AYF16" s="411"/>
      <c r="AYG16" s="411"/>
      <c r="AYH16" s="411"/>
      <c r="AYI16" s="411"/>
      <c r="AYJ16" s="411"/>
      <c r="AYK16" s="411"/>
      <c r="AYL16" s="411"/>
      <c r="AYM16" s="411"/>
      <c r="AYN16" s="411"/>
      <c r="AYO16" s="411"/>
      <c r="AYP16" s="411"/>
      <c r="AYQ16" s="411"/>
      <c r="AYR16" s="411"/>
      <c r="AYS16" s="411"/>
      <c r="AYT16" s="411"/>
      <c r="AYU16" s="411"/>
      <c r="AYV16" s="411"/>
      <c r="AYW16" s="411"/>
      <c r="AYX16" s="411"/>
      <c r="AYY16" s="411"/>
      <c r="AYZ16" s="411"/>
      <c r="AZA16" s="411"/>
      <c r="AZB16" s="411"/>
      <c r="AZC16" s="411"/>
      <c r="AZD16" s="411"/>
      <c r="AZE16" s="411"/>
      <c r="AZF16" s="411"/>
      <c r="AZG16" s="411"/>
      <c r="AZH16" s="411"/>
      <c r="AZI16" s="411"/>
      <c r="AZJ16" s="411"/>
      <c r="AZK16" s="411"/>
      <c r="AZL16" s="411"/>
      <c r="AZM16" s="411"/>
      <c r="AZN16" s="411"/>
      <c r="AZO16" s="411"/>
      <c r="AZP16" s="411"/>
      <c r="AZQ16" s="411"/>
      <c r="AZR16" s="411"/>
      <c r="AZS16" s="411"/>
      <c r="AZT16" s="411"/>
      <c r="AZU16" s="411"/>
      <c r="AZV16" s="411"/>
      <c r="AZW16" s="411"/>
      <c r="AZX16" s="411"/>
      <c r="AZY16" s="411"/>
      <c r="AZZ16" s="411"/>
      <c r="BAA16" s="411"/>
      <c r="BAB16" s="411"/>
      <c r="BAC16" s="411"/>
      <c r="BAD16" s="411"/>
      <c r="BAE16" s="411"/>
      <c r="BAF16" s="411"/>
      <c r="BAG16" s="411"/>
      <c r="BAH16" s="411"/>
      <c r="BAI16" s="411"/>
      <c r="BAJ16" s="411"/>
      <c r="BAK16" s="411"/>
      <c r="BAL16" s="411"/>
      <c r="BAM16" s="411"/>
      <c r="BAN16" s="411"/>
      <c r="BAO16" s="411"/>
      <c r="BAP16" s="411"/>
      <c r="BAQ16" s="411"/>
      <c r="BAR16" s="411"/>
      <c r="BAS16" s="411"/>
      <c r="BAT16" s="411"/>
      <c r="BAU16" s="411"/>
      <c r="BAV16" s="411"/>
      <c r="BAW16" s="411"/>
      <c r="BAX16" s="411"/>
      <c r="BAY16" s="411"/>
      <c r="BAZ16" s="411"/>
      <c r="BBA16" s="411"/>
      <c r="BBB16" s="411"/>
      <c r="BBC16" s="411"/>
      <c r="BBD16" s="411"/>
      <c r="BBE16" s="411"/>
      <c r="BBF16" s="411"/>
      <c r="BBG16" s="411"/>
      <c r="BBH16" s="411"/>
      <c r="BBI16" s="411"/>
      <c r="BBJ16" s="411"/>
      <c r="BBK16" s="411"/>
      <c r="BBL16" s="411"/>
      <c r="BBM16" s="411"/>
      <c r="BBN16" s="411"/>
      <c r="BBO16" s="411"/>
      <c r="BBP16" s="411"/>
      <c r="BBQ16" s="411"/>
      <c r="BBR16" s="411"/>
      <c r="BBS16" s="411"/>
      <c r="BBT16" s="411"/>
      <c r="BBU16" s="411"/>
      <c r="BBV16" s="411"/>
      <c r="BBW16" s="411"/>
      <c r="BBX16" s="411"/>
      <c r="BBY16" s="411"/>
      <c r="BBZ16" s="411"/>
      <c r="BCA16" s="411"/>
      <c r="BCB16" s="411"/>
      <c r="BCC16" s="411"/>
      <c r="BCD16" s="411"/>
      <c r="BCE16" s="411"/>
      <c r="BCF16" s="411"/>
      <c r="BCG16" s="411"/>
      <c r="BCH16" s="411"/>
      <c r="BCI16" s="411"/>
      <c r="BCJ16" s="411"/>
      <c r="BCK16" s="411"/>
      <c r="BCL16" s="411"/>
      <c r="BCM16" s="411"/>
      <c r="BCN16" s="411"/>
      <c r="BCO16" s="411"/>
      <c r="BCP16" s="411"/>
      <c r="BCQ16" s="411"/>
      <c r="BCR16" s="411"/>
      <c r="BCS16" s="411"/>
      <c r="BCT16" s="411"/>
      <c r="BCU16" s="411"/>
      <c r="BCV16" s="411"/>
      <c r="BCW16" s="411"/>
      <c r="BCX16" s="411"/>
      <c r="BCY16" s="411"/>
      <c r="BCZ16" s="411"/>
      <c r="BDA16" s="411"/>
      <c r="BDB16" s="411"/>
      <c r="BDC16" s="411"/>
      <c r="BDD16" s="411"/>
      <c r="BDE16" s="411"/>
      <c r="BDF16" s="411"/>
      <c r="BDG16" s="411"/>
      <c r="BDH16" s="411"/>
      <c r="BDI16" s="411"/>
      <c r="BDJ16" s="411"/>
      <c r="BDK16" s="411"/>
      <c r="BDL16" s="411"/>
      <c r="BDM16" s="411"/>
      <c r="BDN16" s="411"/>
      <c r="BDO16" s="411"/>
      <c r="BDP16" s="411"/>
      <c r="BDQ16" s="411"/>
      <c r="BDR16" s="411"/>
      <c r="BDS16" s="411"/>
      <c r="BDT16" s="411"/>
      <c r="BDU16" s="411"/>
      <c r="BDV16" s="411"/>
      <c r="BDW16" s="411"/>
      <c r="BDX16" s="411"/>
      <c r="BDY16" s="411"/>
      <c r="BDZ16" s="411"/>
      <c r="BEA16" s="411"/>
      <c r="BEB16" s="411"/>
      <c r="BEC16" s="411"/>
      <c r="BED16" s="411"/>
      <c r="BEE16" s="411"/>
      <c r="BEF16" s="411"/>
      <c r="BEG16" s="411"/>
      <c r="BEH16" s="411"/>
      <c r="BEI16" s="411"/>
      <c r="BEJ16" s="411"/>
      <c r="BEK16" s="411"/>
      <c r="BEL16" s="411"/>
      <c r="BEM16" s="411"/>
      <c r="BEN16" s="411"/>
      <c r="BEO16" s="411"/>
      <c r="BEP16" s="411"/>
      <c r="BEQ16" s="411"/>
      <c r="BER16" s="411"/>
      <c r="BES16" s="411"/>
      <c r="BET16" s="411"/>
      <c r="BEU16" s="411"/>
      <c r="BEV16" s="411"/>
      <c r="BEW16" s="411"/>
      <c r="BEX16" s="411"/>
      <c r="BEY16" s="411"/>
      <c r="BEZ16" s="411"/>
      <c r="BFA16" s="411"/>
      <c r="BFB16" s="411"/>
      <c r="BFC16" s="411"/>
      <c r="BFD16" s="411"/>
      <c r="BFE16" s="411"/>
      <c r="BFF16" s="411"/>
      <c r="BFG16" s="411"/>
      <c r="BFH16" s="411"/>
      <c r="BFI16" s="411"/>
      <c r="BFJ16" s="411"/>
      <c r="BFK16" s="411"/>
      <c r="BFL16" s="411"/>
      <c r="BFM16" s="411"/>
      <c r="BFN16" s="411"/>
      <c r="BFO16" s="411"/>
      <c r="BFP16" s="411"/>
      <c r="BFQ16" s="411"/>
      <c r="BFR16" s="411"/>
      <c r="BFS16" s="411"/>
      <c r="BFT16" s="411"/>
      <c r="BFU16" s="411"/>
      <c r="BFV16" s="411"/>
      <c r="BFW16" s="411"/>
      <c r="BFX16" s="411"/>
      <c r="BFY16" s="411"/>
      <c r="BFZ16" s="411"/>
      <c r="BGA16" s="411"/>
      <c r="BGB16" s="411"/>
      <c r="BGC16" s="411"/>
      <c r="BGD16" s="411"/>
      <c r="BGE16" s="411"/>
      <c r="BGF16" s="411"/>
      <c r="BGG16" s="411"/>
      <c r="BGH16" s="411"/>
      <c r="BGI16" s="411"/>
      <c r="BGJ16" s="411"/>
      <c r="BGK16" s="411"/>
      <c r="BGL16" s="411"/>
      <c r="BGM16" s="411"/>
      <c r="BGN16" s="411"/>
      <c r="BGO16" s="411"/>
      <c r="BGP16" s="411"/>
      <c r="BGQ16" s="411"/>
      <c r="BGR16" s="411"/>
      <c r="BGS16" s="411"/>
      <c r="BGT16" s="411"/>
      <c r="BGU16" s="411"/>
      <c r="BGV16" s="411"/>
      <c r="BGW16" s="411"/>
      <c r="BGX16" s="411"/>
      <c r="BGY16" s="411"/>
      <c r="BGZ16" s="411"/>
      <c r="BHA16" s="411"/>
      <c r="BHB16" s="411"/>
      <c r="BHC16" s="411"/>
      <c r="BHD16" s="411"/>
      <c r="BHE16" s="411"/>
      <c r="BHF16" s="411"/>
      <c r="BHG16" s="411"/>
      <c r="BHH16" s="411"/>
      <c r="BHI16" s="411"/>
      <c r="BHJ16" s="411"/>
      <c r="BHK16" s="411"/>
      <c r="BHL16" s="411"/>
      <c r="BHM16" s="411"/>
      <c r="BHN16" s="411"/>
      <c r="BHO16" s="411"/>
      <c r="BHP16" s="411"/>
      <c r="BHQ16" s="411"/>
      <c r="BHR16" s="411"/>
      <c r="BHS16" s="411"/>
      <c r="BHT16" s="411"/>
      <c r="BHU16" s="411"/>
      <c r="BHV16" s="411"/>
      <c r="BHW16" s="411"/>
      <c r="BHX16" s="411"/>
      <c r="BHY16" s="411"/>
      <c r="BHZ16" s="411"/>
      <c r="BIA16" s="411"/>
      <c r="BIB16" s="411"/>
      <c r="BIC16" s="411"/>
      <c r="BID16" s="411"/>
      <c r="BIE16" s="411"/>
      <c r="BIF16" s="411"/>
      <c r="BIG16" s="411"/>
      <c r="BIH16" s="411"/>
      <c r="BII16" s="411"/>
      <c r="BIJ16" s="411"/>
      <c r="BIK16" s="411"/>
      <c r="BIL16" s="411"/>
      <c r="BIM16" s="411"/>
      <c r="BIN16" s="411"/>
      <c r="BIO16" s="411"/>
      <c r="BIP16" s="411"/>
      <c r="BIQ16" s="411"/>
      <c r="BIR16" s="411"/>
      <c r="BIS16" s="411"/>
      <c r="BIT16" s="411"/>
      <c r="BIU16" s="411"/>
      <c r="BIV16" s="411"/>
      <c r="BIW16" s="411"/>
      <c r="BIX16" s="411"/>
      <c r="BIY16" s="411"/>
      <c r="BIZ16" s="411"/>
      <c r="BJA16" s="411"/>
      <c r="BJB16" s="411"/>
      <c r="BJC16" s="411"/>
      <c r="BJD16" s="411"/>
      <c r="BJE16" s="411"/>
      <c r="BJF16" s="411"/>
      <c r="BJG16" s="411"/>
      <c r="BJH16" s="411"/>
      <c r="BJI16" s="411"/>
      <c r="BJJ16" s="411"/>
      <c r="BJK16" s="411"/>
      <c r="BJL16" s="411"/>
      <c r="BJM16" s="411"/>
      <c r="BJN16" s="411"/>
      <c r="BJO16" s="411"/>
      <c r="BJP16" s="411"/>
      <c r="BJQ16" s="411"/>
      <c r="BJR16" s="411"/>
      <c r="BJS16" s="411"/>
      <c r="BJT16" s="411"/>
      <c r="BJU16" s="411"/>
      <c r="BJV16" s="411"/>
      <c r="BJW16" s="411"/>
      <c r="BJX16" s="411"/>
      <c r="BJY16" s="411"/>
      <c r="BJZ16" s="411"/>
      <c r="BKA16" s="411"/>
      <c r="BKB16" s="411"/>
      <c r="BKC16" s="411"/>
      <c r="BKD16" s="411"/>
      <c r="BKE16" s="411"/>
      <c r="BKF16" s="411"/>
      <c r="BKG16" s="411"/>
      <c r="BKH16" s="411"/>
      <c r="BKI16" s="411"/>
      <c r="BKJ16" s="411"/>
      <c r="BKK16" s="411"/>
      <c r="BKL16" s="411"/>
      <c r="BKM16" s="411"/>
      <c r="BKN16" s="411"/>
      <c r="BKO16" s="411"/>
      <c r="BKP16" s="411"/>
      <c r="BKQ16" s="411"/>
      <c r="BKR16" s="411"/>
      <c r="BKS16" s="411"/>
      <c r="BKT16" s="411"/>
      <c r="BKU16" s="411"/>
      <c r="BKV16" s="411"/>
      <c r="BKW16" s="411"/>
      <c r="BKX16" s="411"/>
      <c r="BKY16" s="411"/>
      <c r="BKZ16" s="411"/>
      <c r="BLA16" s="411"/>
      <c r="BLB16" s="411"/>
      <c r="BLC16" s="411"/>
      <c r="BLD16" s="411"/>
      <c r="BLE16" s="411"/>
      <c r="BLF16" s="411"/>
      <c r="BLG16" s="411"/>
      <c r="BLH16" s="411"/>
      <c r="BLI16" s="411"/>
      <c r="BLJ16" s="411"/>
      <c r="BLK16" s="411"/>
      <c r="BLL16" s="411"/>
      <c r="BLM16" s="411"/>
      <c r="BLN16" s="411"/>
      <c r="BLO16" s="411"/>
      <c r="BLP16" s="411"/>
      <c r="BLQ16" s="411"/>
      <c r="BLR16" s="411"/>
      <c r="BLS16" s="411"/>
      <c r="BLT16" s="411"/>
      <c r="BLU16" s="411"/>
      <c r="BLV16" s="411"/>
      <c r="BLW16" s="411"/>
      <c r="BLX16" s="411"/>
      <c r="BLY16" s="411"/>
      <c r="BLZ16" s="411"/>
      <c r="BMA16" s="411"/>
      <c r="BMB16" s="411"/>
      <c r="BMC16" s="411"/>
      <c r="BMD16" s="411"/>
      <c r="BME16" s="411"/>
      <c r="BMF16" s="411"/>
      <c r="BMG16" s="411"/>
      <c r="BMH16" s="411"/>
      <c r="BMI16" s="411"/>
      <c r="BMJ16" s="411"/>
      <c r="BMK16" s="411"/>
      <c r="BML16" s="411"/>
      <c r="BMM16" s="411"/>
      <c r="BMN16" s="411"/>
      <c r="BMO16" s="411"/>
      <c r="BMP16" s="411"/>
      <c r="BMQ16" s="411"/>
      <c r="BMR16" s="411"/>
      <c r="BMS16" s="411"/>
      <c r="BMT16" s="411"/>
      <c r="BMU16" s="411"/>
      <c r="BMV16" s="411"/>
      <c r="BMW16" s="411"/>
      <c r="BMX16" s="411"/>
      <c r="BMY16" s="411"/>
      <c r="BMZ16" s="411"/>
      <c r="BNA16" s="411"/>
      <c r="BNB16" s="411"/>
      <c r="BNC16" s="411"/>
      <c r="BND16" s="411"/>
      <c r="BNE16" s="411"/>
      <c r="BNF16" s="411"/>
      <c r="BNG16" s="411"/>
      <c r="BNH16" s="411"/>
      <c r="BNI16" s="411"/>
      <c r="BNJ16" s="411"/>
      <c r="BNK16" s="411"/>
      <c r="BNL16" s="411"/>
      <c r="BNM16" s="411"/>
      <c r="BNN16" s="411"/>
      <c r="BNO16" s="411"/>
      <c r="BNP16" s="411"/>
      <c r="BNQ16" s="411"/>
      <c r="BNR16" s="411"/>
      <c r="BNS16" s="411"/>
      <c r="BNT16" s="411"/>
      <c r="BNU16" s="411"/>
      <c r="BNV16" s="411"/>
      <c r="BNW16" s="411"/>
      <c r="BNX16" s="411"/>
      <c r="BNY16" s="411"/>
      <c r="BNZ16" s="411"/>
      <c r="BOA16" s="411"/>
      <c r="BOB16" s="411"/>
      <c r="BOC16" s="411"/>
      <c r="BOD16" s="411"/>
      <c r="BOE16" s="411"/>
      <c r="BOF16" s="411"/>
      <c r="BOG16" s="411"/>
      <c r="BOH16" s="411"/>
      <c r="BOI16" s="411"/>
      <c r="BOJ16" s="411"/>
      <c r="BOK16" s="411"/>
      <c r="BOL16" s="411"/>
      <c r="BOM16" s="411"/>
      <c r="BON16" s="411"/>
      <c r="BOO16" s="411"/>
      <c r="BOP16" s="411"/>
      <c r="BOQ16" s="411"/>
      <c r="BOR16" s="411"/>
      <c r="BOS16" s="411"/>
      <c r="BOT16" s="411"/>
      <c r="BOU16" s="411"/>
      <c r="BOV16" s="411"/>
      <c r="BOW16" s="411"/>
      <c r="BOX16" s="411"/>
      <c r="BOY16" s="411"/>
      <c r="BOZ16" s="411"/>
      <c r="BPA16" s="411"/>
      <c r="BPB16" s="411"/>
      <c r="BPC16" s="411"/>
      <c r="BPD16" s="411"/>
      <c r="BPE16" s="411"/>
      <c r="BPF16" s="411"/>
      <c r="BPG16" s="411"/>
      <c r="BPH16" s="411"/>
      <c r="BPI16" s="411"/>
      <c r="BPJ16" s="411"/>
      <c r="BPK16" s="411"/>
      <c r="BPL16" s="411"/>
      <c r="BPM16" s="411"/>
      <c r="BPN16" s="411"/>
      <c r="BPO16" s="411"/>
      <c r="BPP16" s="411"/>
      <c r="BPQ16" s="411"/>
      <c r="BPR16" s="411"/>
      <c r="BPS16" s="411"/>
      <c r="BPT16" s="411"/>
      <c r="BPU16" s="411"/>
      <c r="BPV16" s="411"/>
      <c r="BPW16" s="411"/>
      <c r="BPX16" s="411"/>
      <c r="BPY16" s="411"/>
      <c r="BPZ16" s="411"/>
      <c r="BQA16" s="411"/>
      <c r="BQB16" s="411"/>
      <c r="BQC16" s="411"/>
      <c r="BQD16" s="411"/>
      <c r="BQE16" s="411"/>
      <c r="BQF16" s="411"/>
      <c r="BQG16" s="411"/>
      <c r="BQH16" s="411"/>
      <c r="BQI16" s="411"/>
      <c r="BQJ16" s="411"/>
      <c r="BQK16" s="411"/>
      <c r="BQL16" s="411"/>
      <c r="BQM16" s="411"/>
      <c r="BQN16" s="411"/>
      <c r="BQO16" s="411"/>
      <c r="BQP16" s="411"/>
      <c r="BQQ16" s="411"/>
      <c r="BQR16" s="411"/>
      <c r="BQS16" s="411"/>
      <c r="BQT16" s="411"/>
      <c r="BQU16" s="411"/>
      <c r="BQV16" s="411"/>
      <c r="BQW16" s="411"/>
      <c r="BQX16" s="411"/>
      <c r="BQY16" s="411"/>
      <c r="BQZ16" s="411"/>
      <c r="BRA16" s="411"/>
      <c r="BRB16" s="411"/>
      <c r="BRC16" s="411"/>
      <c r="BRD16" s="411"/>
      <c r="BRE16" s="411"/>
      <c r="BRF16" s="411"/>
      <c r="BRG16" s="411"/>
      <c r="BRH16" s="411"/>
      <c r="BRI16" s="411"/>
      <c r="BRJ16" s="411"/>
      <c r="BRK16" s="411"/>
      <c r="BRL16" s="411"/>
      <c r="BRM16" s="411"/>
      <c r="BRN16" s="411"/>
      <c r="BRO16" s="411"/>
      <c r="BRP16" s="411"/>
      <c r="BRQ16" s="411"/>
      <c r="BRR16" s="411"/>
      <c r="BRS16" s="411"/>
      <c r="BRT16" s="411"/>
      <c r="BRU16" s="411"/>
      <c r="BRV16" s="411"/>
      <c r="BRW16" s="411"/>
      <c r="BRX16" s="411"/>
      <c r="BRY16" s="411"/>
      <c r="BRZ16" s="411"/>
      <c r="BSA16" s="411"/>
      <c r="BSB16" s="411"/>
      <c r="BSC16" s="411"/>
      <c r="BSD16" s="411"/>
      <c r="BSE16" s="411"/>
      <c r="BSF16" s="411"/>
      <c r="BSG16" s="411"/>
      <c r="BSH16" s="411"/>
      <c r="BSI16" s="411"/>
      <c r="BSJ16" s="411"/>
      <c r="BSK16" s="411"/>
      <c r="BSL16" s="411"/>
      <c r="BSM16" s="411"/>
      <c r="BSN16" s="411"/>
      <c r="BSO16" s="411"/>
      <c r="BSP16" s="411"/>
      <c r="BSQ16" s="411"/>
      <c r="BSR16" s="411"/>
      <c r="BSS16" s="411"/>
      <c r="BST16" s="411"/>
      <c r="BSU16" s="411"/>
      <c r="BSV16" s="411"/>
      <c r="BSW16" s="411"/>
      <c r="BSX16" s="411"/>
      <c r="BSY16" s="411"/>
      <c r="BSZ16" s="411"/>
      <c r="BTA16" s="411"/>
      <c r="BTB16" s="411"/>
      <c r="BTC16" s="411"/>
      <c r="BTD16" s="411"/>
      <c r="BTE16" s="411"/>
      <c r="BTF16" s="411"/>
      <c r="BTG16" s="411"/>
      <c r="BTH16" s="411"/>
      <c r="BTI16" s="411"/>
      <c r="BTJ16" s="411"/>
      <c r="BTK16" s="411"/>
      <c r="BTL16" s="411"/>
      <c r="BTM16" s="411"/>
      <c r="BTN16" s="411"/>
      <c r="BTO16" s="411"/>
      <c r="BTP16" s="411"/>
      <c r="BTQ16" s="411"/>
      <c r="BTR16" s="411"/>
      <c r="BTS16" s="411"/>
      <c r="BTT16" s="411"/>
      <c r="BTU16" s="411"/>
      <c r="BTV16" s="411"/>
      <c r="BTW16" s="411"/>
      <c r="BTX16" s="411"/>
      <c r="BTY16" s="411"/>
      <c r="BTZ16" s="411"/>
      <c r="BUA16" s="411"/>
      <c r="BUB16" s="411"/>
      <c r="BUC16" s="411"/>
      <c r="BUD16" s="411"/>
      <c r="BUE16" s="411"/>
      <c r="BUF16" s="411"/>
      <c r="BUG16" s="411"/>
      <c r="BUH16" s="411"/>
      <c r="BUI16" s="411"/>
      <c r="BUJ16" s="411"/>
      <c r="BUK16" s="411"/>
      <c r="BUL16" s="411"/>
      <c r="BUM16" s="411"/>
      <c r="BUN16" s="411"/>
      <c r="BUO16" s="411"/>
      <c r="BUP16" s="411"/>
      <c r="BUQ16" s="411"/>
      <c r="BUR16" s="411"/>
      <c r="BUS16" s="411"/>
      <c r="BUT16" s="411"/>
      <c r="BUU16" s="411"/>
      <c r="BUV16" s="411"/>
      <c r="BUW16" s="411"/>
      <c r="BUX16" s="411"/>
      <c r="BUY16" s="411"/>
      <c r="BUZ16" s="411"/>
      <c r="BVA16" s="411"/>
      <c r="BVB16" s="411"/>
      <c r="BVC16" s="411"/>
      <c r="BVD16" s="411"/>
      <c r="BVE16" s="411"/>
      <c r="BVF16" s="411"/>
      <c r="BVG16" s="411"/>
      <c r="BVH16" s="411"/>
      <c r="BVI16" s="411"/>
      <c r="BVJ16" s="411"/>
      <c r="BVK16" s="411"/>
      <c r="BVL16" s="411"/>
      <c r="BVM16" s="411"/>
      <c r="BVN16" s="411"/>
      <c r="BVO16" s="411"/>
      <c r="BVP16" s="411"/>
      <c r="BVQ16" s="411"/>
      <c r="BVR16" s="411"/>
      <c r="BVS16" s="411"/>
      <c r="BVT16" s="411"/>
      <c r="BVU16" s="411"/>
      <c r="BVV16" s="411"/>
      <c r="BVW16" s="411"/>
      <c r="BVX16" s="411"/>
      <c r="BVY16" s="411"/>
      <c r="BVZ16" s="411"/>
      <c r="BWA16" s="411"/>
      <c r="BWB16" s="411"/>
      <c r="BWC16" s="411"/>
      <c r="BWD16" s="411"/>
      <c r="BWE16" s="411"/>
      <c r="BWF16" s="411"/>
      <c r="BWG16" s="411"/>
      <c r="BWH16" s="411"/>
      <c r="BWI16" s="411"/>
      <c r="BWJ16" s="411"/>
      <c r="BWK16" s="411"/>
      <c r="BWL16" s="411"/>
      <c r="BWM16" s="411"/>
      <c r="BWN16" s="411"/>
      <c r="BWO16" s="411"/>
      <c r="BWP16" s="411"/>
      <c r="BWQ16" s="411"/>
      <c r="BWR16" s="411"/>
      <c r="BWS16" s="411"/>
      <c r="BWT16" s="411"/>
      <c r="BWU16" s="411"/>
      <c r="BWV16" s="411"/>
      <c r="BWW16" s="411"/>
      <c r="BWX16" s="411"/>
      <c r="BWY16" s="411"/>
      <c r="BWZ16" s="411"/>
      <c r="BXA16" s="411"/>
      <c r="BXB16" s="411"/>
      <c r="BXC16" s="411"/>
      <c r="BXD16" s="411"/>
      <c r="BXE16" s="411"/>
      <c r="BXF16" s="411"/>
      <c r="BXG16" s="411"/>
      <c r="BXH16" s="411"/>
      <c r="BXI16" s="411"/>
      <c r="BXJ16" s="411"/>
      <c r="BXK16" s="411"/>
      <c r="BXL16" s="411"/>
      <c r="BXM16" s="411"/>
      <c r="BXN16" s="411"/>
      <c r="BXO16" s="411"/>
      <c r="BXP16" s="411"/>
      <c r="BXQ16" s="411"/>
      <c r="BXR16" s="411"/>
      <c r="BXS16" s="411"/>
      <c r="BXT16" s="411"/>
      <c r="BXU16" s="411"/>
      <c r="BXV16" s="411"/>
      <c r="BXW16" s="411"/>
      <c r="BXX16" s="411"/>
      <c r="BXY16" s="411"/>
      <c r="BXZ16" s="411"/>
      <c r="BYA16" s="411"/>
      <c r="BYB16" s="411"/>
      <c r="BYC16" s="411"/>
      <c r="BYD16" s="411"/>
      <c r="BYE16" s="411"/>
      <c r="BYF16" s="411"/>
      <c r="BYG16" s="411"/>
      <c r="BYH16" s="411"/>
      <c r="BYI16" s="411"/>
      <c r="BYJ16" s="411"/>
      <c r="BYK16" s="411"/>
      <c r="BYL16" s="411"/>
      <c r="BYM16" s="411"/>
      <c r="BYN16" s="411"/>
      <c r="BYO16" s="411"/>
      <c r="BYP16" s="411"/>
      <c r="BYQ16" s="411"/>
      <c r="BYR16" s="411"/>
      <c r="BYS16" s="411"/>
      <c r="BYT16" s="411"/>
      <c r="BYU16" s="411"/>
      <c r="BYV16" s="411"/>
      <c r="BYW16" s="411"/>
      <c r="BYX16" s="411"/>
      <c r="BYY16" s="411"/>
      <c r="BYZ16" s="411"/>
      <c r="BZA16" s="411"/>
      <c r="BZB16" s="411"/>
      <c r="BZC16" s="411"/>
      <c r="BZD16" s="411"/>
      <c r="BZE16" s="411"/>
      <c r="BZF16" s="411"/>
      <c r="BZG16" s="411"/>
      <c r="BZH16" s="411"/>
      <c r="BZI16" s="411"/>
      <c r="BZJ16" s="411"/>
      <c r="BZK16" s="411"/>
      <c r="BZL16" s="411"/>
      <c r="BZM16" s="411"/>
      <c r="BZN16" s="411"/>
      <c r="BZO16" s="411"/>
      <c r="BZP16" s="411"/>
      <c r="BZQ16" s="411"/>
      <c r="BZR16" s="411"/>
      <c r="BZS16" s="411"/>
      <c r="BZT16" s="411"/>
      <c r="BZU16" s="411"/>
      <c r="BZV16" s="411"/>
      <c r="BZW16" s="411"/>
      <c r="BZX16" s="411"/>
      <c r="BZY16" s="411"/>
      <c r="BZZ16" s="411"/>
      <c r="CAA16" s="411"/>
      <c r="CAB16" s="411"/>
      <c r="CAC16" s="411"/>
      <c r="CAD16" s="411"/>
      <c r="CAE16" s="411"/>
      <c r="CAF16" s="411"/>
      <c r="CAG16" s="411"/>
      <c r="CAH16" s="411"/>
      <c r="CAI16" s="411"/>
      <c r="CAJ16" s="411"/>
      <c r="CAK16" s="411"/>
      <c r="CAL16" s="411"/>
      <c r="CAM16" s="411"/>
      <c r="CAN16" s="411"/>
      <c r="CAO16" s="411"/>
      <c r="CAP16" s="411"/>
      <c r="CAQ16" s="411"/>
      <c r="CAR16" s="411"/>
      <c r="CAS16" s="411"/>
      <c r="CAT16" s="411"/>
      <c r="CAU16" s="411"/>
      <c r="CAV16" s="411"/>
      <c r="CAW16" s="411"/>
      <c r="CAX16" s="411"/>
      <c r="CAY16" s="411"/>
      <c r="CAZ16" s="411"/>
      <c r="CBA16" s="411"/>
      <c r="CBB16" s="411"/>
      <c r="CBC16" s="411"/>
      <c r="CBD16" s="411"/>
      <c r="CBE16" s="411"/>
      <c r="CBF16" s="411"/>
      <c r="CBG16" s="411"/>
      <c r="CBH16" s="411"/>
      <c r="CBI16" s="411"/>
      <c r="CBJ16" s="411"/>
      <c r="CBK16" s="411"/>
      <c r="CBL16" s="411"/>
      <c r="CBM16" s="411"/>
      <c r="CBN16" s="411"/>
      <c r="CBO16" s="411"/>
      <c r="CBP16" s="411"/>
      <c r="CBQ16" s="411"/>
      <c r="CBR16" s="411"/>
      <c r="CBS16" s="411"/>
      <c r="CBT16" s="411"/>
      <c r="CBU16" s="411"/>
      <c r="CBV16" s="411"/>
      <c r="CBW16" s="411"/>
      <c r="CBX16" s="411"/>
      <c r="CBY16" s="411"/>
      <c r="CBZ16" s="411"/>
      <c r="CCA16" s="411"/>
      <c r="CCB16" s="411"/>
      <c r="CCC16" s="411"/>
      <c r="CCD16" s="411"/>
      <c r="CCE16" s="411"/>
      <c r="CCF16" s="411"/>
      <c r="CCG16" s="411"/>
      <c r="CCH16" s="411"/>
      <c r="CCI16" s="411"/>
      <c r="CCJ16" s="411"/>
      <c r="CCK16" s="411"/>
      <c r="CCL16" s="411"/>
      <c r="CCM16" s="411"/>
      <c r="CCN16" s="411"/>
      <c r="CCO16" s="411"/>
      <c r="CCP16" s="411"/>
      <c r="CCQ16" s="411"/>
      <c r="CCR16" s="411"/>
      <c r="CCS16" s="411"/>
      <c r="CCT16" s="411"/>
      <c r="CCU16" s="411"/>
      <c r="CCV16" s="411"/>
      <c r="CCW16" s="411"/>
      <c r="CCX16" s="411"/>
      <c r="CCY16" s="411"/>
      <c r="CCZ16" s="411"/>
      <c r="CDA16" s="411"/>
      <c r="CDB16" s="411"/>
      <c r="CDC16" s="411"/>
      <c r="CDD16" s="411"/>
      <c r="CDE16" s="411"/>
      <c r="CDF16" s="411"/>
      <c r="CDG16" s="411"/>
      <c r="CDH16" s="411"/>
      <c r="CDI16" s="411"/>
      <c r="CDJ16" s="411"/>
      <c r="CDK16" s="411"/>
      <c r="CDL16" s="411"/>
      <c r="CDM16" s="411"/>
      <c r="CDN16" s="411"/>
      <c r="CDO16" s="411"/>
      <c r="CDP16" s="411"/>
      <c r="CDQ16" s="411"/>
      <c r="CDR16" s="411"/>
      <c r="CDS16" s="411"/>
      <c r="CDT16" s="411"/>
      <c r="CDU16" s="411"/>
      <c r="CDV16" s="411"/>
      <c r="CDW16" s="411"/>
      <c r="CDX16" s="411"/>
      <c r="CDY16" s="411"/>
      <c r="CDZ16" s="411"/>
      <c r="CEA16" s="411"/>
      <c r="CEB16" s="411"/>
      <c r="CEC16" s="411"/>
      <c r="CED16" s="411"/>
      <c r="CEE16" s="411"/>
      <c r="CEF16" s="411"/>
      <c r="CEG16" s="411"/>
      <c r="CEH16" s="411"/>
      <c r="CEI16" s="411"/>
      <c r="CEJ16" s="411"/>
      <c r="CEK16" s="411"/>
      <c r="CEL16" s="411"/>
      <c r="CEM16" s="411"/>
      <c r="CEN16" s="411"/>
      <c r="CEO16" s="411"/>
      <c r="CEP16" s="411"/>
      <c r="CEQ16" s="411"/>
      <c r="CER16" s="411"/>
      <c r="CES16" s="411"/>
      <c r="CET16" s="411"/>
      <c r="CEU16" s="411"/>
      <c r="CEV16" s="411"/>
      <c r="CEW16" s="411"/>
      <c r="CEX16" s="411"/>
      <c r="CEY16" s="411"/>
      <c r="CEZ16" s="411"/>
      <c r="CFA16" s="411"/>
      <c r="CFB16" s="411"/>
      <c r="CFC16" s="411"/>
      <c r="CFD16" s="411"/>
      <c r="CFE16" s="411"/>
      <c r="CFF16" s="411"/>
      <c r="CFG16" s="411"/>
      <c r="CFH16" s="411"/>
      <c r="CFI16" s="411"/>
      <c r="CFJ16" s="411"/>
      <c r="CFK16" s="411"/>
      <c r="CFL16" s="411"/>
      <c r="CFM16" s="411"/>
      <c r="CFN16" s="411"/>
      <c r="CFO16" s="411"/>
      <c r="CFP16" s="411"/>
      <c r="CFQ16" s="411"/>
      <c r="CFR16" s="411"/>
      <c r="CFS16" s="411"/>
      <c r="CFT16" s="411"/>
      <c r="CFU16" s="411"/>
      <c r="CFV16" s="411"/>
      <c r="CFW16" s="411"/>
      <c r="CFX16" s="411"/>
      <c r="CFY16" s="411"/>
      <c r="CFZ16" s="411"/>
      <c r="CGA16" s="411"/>
      <c r="CGB16" s="411"/>
      <c r="CGC16" s="411"/>
      <c r="CGD16" s="411"/>
      <c r="CGE16" s="411"/>
      <c r="CGF16" s="411"/>
      <c r="CGG16" s="411"/>
      <c r="CGH16" s="411"/>
      <c r="CGI16" s="411"/>
      <c r="CGJ16" s="411"/>
      <c r="CGK16" s="411"/>
      <c r="CGL16" s="411"/>
      <c r="CGM16" s="411"/>
      <c r="CGN16" s="411"/>
      <c r="CGO16" s="411"/>
      <c r="CGP16" s="411"/>
      <c r="CGQ16" s="411"/>
      <c r="CGR16" s="411"/>
      <c r="CGS16" s="411"/>
      <c r="CGT16" s="411"/>
      <c r="CGU16" s="411"/>
      <c r="CGV16" s="411"/>
      <c r="CGW16" s="411"/>
      <c r="CGX16" s="411"/>
      <c r="CGY16" s="411"/>
      <c r="CGZ16" s="411"/>
      <c r="CHA16" s="411"/>
      <c r="CHB16" s="411"/>
      <c r="CHC16" s="411"/>
      <c r="CHD16" s="411"/>
      <c r="CHE16" s="411"/>
      <c r="CHF16" s="411"/>
      <c r="CHG16" s="411"/>
      <c r="CHH16" s="411"/>
      <c r="CHI16" s="411"/>
      <c r="CHJ16" s="411"/>
      <c r="CHK16" s="411"/>
      <c r="CHL16" s="411"/>
      <c r="CHM16" s="411"/>
      <c r="CHN16" s="411"/>
      <c r="CHO16" s="411"/>
      <c r="CHP16" s="411"/>
      <c r="CHQ16" s="411"/>
      <c r="CHR16" s="411"/>
      <c r="CHS16" s="411"/>
      <c r="CHT16" s="411"/>
      <c r="CHU16" s="411"/>
      <c r="CHV16" s="411"/>
      <c r="CHW16" s="411"/>
      <c r="CHX16" s="411"/>
      <c r="CHY16" s="411"/>
      <c r="CHZ16" s="411"/>
      <c r="CIA16" s="411"/>
      <c r="CIB16" s="411"/>
      <c r="CIC16" s="411"/>
      <c r="CID16" s="411"/>
      <c r="CIE16" s="411"/>
      <c r="CIF16" s="411"/>
      <c r="CIG16" s="411"/>
      <c r="CIH16" s="411"/>
      <c r="CII16" s="411"/>
      <c r="CIJ16" s="411"/>
      <c r="CIK16" s="411"/>
      <c r="CIL16" s="411"/>
      <c r="CIM16" s="411"/>
      <c r="CIN16" s="411"/>
      <c r="CIO16" s="411"/>
      <c r="CIP16" s="411"/>
      <c r="CIQ16" s="411"/>
      <c r="CIR16" s="411"/>
      <c r="CIS16" s="411"/>
      <c r="CIT16" s="411"/>
      <c r="CIU16" s="411"/>
      <c r="CIV16" s="411"/>
      <c r="CIW16" s="411"/>
      <c r="CIX16" s="411"/>
      <c r="CIY16" s="411"/>
      <c r="CIZ16" s="411"/>
      <c r="CJA16" s="411"/>
      <c r="CJB16" s="411"/>
      <c r="CJC16" s="411"/>
      <c r="CJD16" s="411"/>
      <c r="CJE16" s="411"/>
      <c r="CJF16" s="411"/>
      <c r="CJG16" s="411"/>
      <c r="CJH16" s="411"/>
      <c r="CJI16" s="411"/>
      <c r="CJJ16" s="411"/>
      <c r="CJK16" s="411"/>
      <c r="CJL16" s="411"/>
      <c r="CJM16" s="411"/>
      <c r="CJN16" s="411"/>
      <c r="CJO16" s="411"/>
      <c r="CJP16" s="411"/>
      <c r="CJQ16" s="411"/>
      <c r="CJR16" s="411"/>
      <c r="CJS16" s="411"/>
      <c r="CJT16" s="411"/>
      <c r="CJU16" s="411"/>
      <c r="CJV16" s="411"/>
      <c r="CJW16" s="411"/>
      <c r="CJX16" s="411"/>
      <c r="CJY16" s="411"/>
      <c r="CJZ16" s="411"/>
      <c r="CKA16" s="411"/>
      <c r="CKB16" s="411"/>
      <c r="CKC16" s="411"/>
      <c r="CKD16" s="411"/>
      <c r="CKE16" s="411"/>
      <c r="CKF16" s="411"/>
      <c r="CKG16" s="411"/>
      <c r="CKH16" s="411"/>
      <c r="CKI16" s="411"/>
      <c r="CKJ16" s="411"/>
      <c r="CKK16" s="411"/>
      <c r="CKL16" s="411"/>
      <c r="CKM16" s="411"/>
      <c r="CKN16" s="411"/>
      <c r="CKO16" s="411"/>
      <c r="CKP16" s="411"/>
      <c r="CKQ16" s="411"/>
      <c r="CKR16" s="411"/>
      <c r="CKS16" s="411"/>
      <c r="CKT16" s="411"/>
      <c r="CKU16" s="411"/>
      <c r="CKV16" s="411"/>
      <c r="CKW16" s="411"/>
      <c r="CKX16" s="411"/>
      <c r="CKY16" s="411"/>
      <c r="CKZ16" s="411"/>
      <c r="CLA16" s="411"/>
      <c r="CLB16" s="411"/>
      <c r="CLC16" s="411"/>
      <c r="CLD16" s="411"/>
      <c r="CLE16" s="411"/>
      <c r="CLF16" s="411"/>
      <c r="CLG16" s="411"/>
      <c r="CLH16" s="411"/>
      <c r="CLI16" s="411"/>
      <c r="CLJ16" s="411"/>
      <c r="CLK16" s="411"/>
      <c r="CLL16" s="411"/>
      <c r="CLM16" s="411"/>
      <c r="CLN16" s="411"/>
      <c r="CLO16" s="411"/>
      <c r="CLP16" s="411"/>
      <c r="CLQ16" s="411"/>
      <c r="CLR16" s="411"/>
      <c r="CLS16" s="411"/>
      <c r="CLT16" s="411"/>
      <c r="CLU16" s="411"/>
      <c r="CLV16" s="411"/>
      <c r="CLW16" s="411"/>
      <c r="CLX16" s="411"/>
      <c r="CLY16" s="411"/>
      <c r="CLZ16" s="411"/>
      <c r="CMA16" s="411"/>
      <c r="CMB16" s="411"/>
      <c r="CMC16" s="411"/>
      <c r="CMD16" s="411"/>
      <c r="CME16" s="411"/>
      <c r="CMF16" s="411"/>
      <c r="CMG16" s="411"/>
      <c r="CMH16" s="411"/>
      <c r="CMI16" s="411"/>
      <c r="CMJ16" s="411"/>
      <c r="CMK16" s="411"/>
      <c r="CML16" s="411"/>
      <c r="CMM16" s="411"/>
      <c r="CMN16" s="411"/>
      <c r="CMO16" s="411"/>
      <c r="CMP16" s="411"/>
      <c r="CMQ16" s="411"/>
      <c r="CMR16" s="411"/>
      <c r="CMS16" s="411"/>
      <c r="CMT16" s="411"/>
      <c r="CMU16" s="411"/>
      <c r="CMV16" s="411"/>
      <c r="CMW16" s="411"/>
      <c r="CMX16" s="411"/>
      <c r="CMY16" s="411"/>
      <c r="CMZ16" s="411"/>
      <c r="CNA16" s="411"/>
      <c r="CNB16" s="411"/>
      <c r="CNC16" s="411"/>
      <c r="CND16" s="411"/>
      <c r="CNE16" s="411"/>
      <c r="CNF16" s="411"/>
      <c r="CNG16" s="411"/>
      <c r="CNH16" s="411"/>
      <c r="CNI16" s="411"/>
      <c r="CNJ16" s="411"/>
      <c r="CNK16" s="411"/>
      <c r="CNL16" s="411"/>
      <c r="CNM16" s="411"/>
      <c r="CNN16" s="411"/>
      <c r="CNO16" s="411"/>
      <c r="CNP16" s="411"/>
      <c r="CNQ16" s="411"/>
      <c r="CNR16" s="411"/>
      <c r="CNS16" s="411"/>
      <c r="CNT16" s="411"/>
      <c r="CNU16" s="411"/>
      <c r="CNV16" s="411"/>
      <c r="CNW16" s="411"/>
      <c r="CNX16" s="411"/>
      <c r="CNY16" s="411"/>
      <c r="CNZ16" s="411"/>
      <c r="COA16" s="411"/>
      <c r="COB16" s="411"/>
      <c r="COC16" s="411"/>
      <c r="COD16" s="411"/>
      <c r="COE16" s="411"/>
      <c r="COF16" s="411"/>
      <c r="COG16" s="411"/>
      <c r="COH16" s="411"/>
      <c r="COI16" s="411"/>
      <c r="COJ16" s="411"/>
      <c r="COK16" s="411"/>
      <c r="COL16" s="411"/>
      <c r="COM16" s="411"/>
      <c r="CON16" s="411"/>
      <c r="COO16" s="411"/>
      <c r="COP16" s="411"/>
      <c r="COQ16" s="411"/>
      <c r="COR16" s="411"/>
      <c r="COS16" s="411"/>
      <c r="COT16" s="411"/>
      <c r="COU16" s="411"/>
      <c r="COV16" s="411"/>
      <c r="COW16" s="411"/>
      <c r="COX16" s="411"/>
      <c r="COY16" s="411"/>
      <c r="COZ16" s="411"/>
      <c r="CPA16" s="411"/>
      <c r="CPB16" s="411"/>
      <c r="CPC16" s="411"/>
      <c r="CPD16" s="411"/>
      <c r="CPE16" s="411"/>
      <c r="CPF16" s="411"/>
      <c r="CPG16" s="411"/>
      <c r="CPH16" s="411"/>
      <c r="CPI16" s="411"/>
      <c r="CPJ16" s="411"/>
      <c r="CPK16" s="411"/>
      <c r="CPL16" s="411"/>
      <c r="CPM16" s="411"/>
      <c r="CPN16" s="411"/>
      <c r="CPO16" s="411"/>
      <c r="CPP16" s="411"/>
      <c r="CPQ16" s="411"/>
      <c r="CPR16" s="411"/>
      <c r="CPS16" s="411"/>
      <c r="CPT16" s="411"/>
      <c r="CPU16" s="411"/>
      <c r="CPV16" s="411"/>
      <c r="CPW16" s="411"/>
      <c r="CPX16" s="411"/>
      <c r="CPY16" s="411"/>
      <c r="CPZ16" s="411"/>
      <c r="CQA16" s="411"/>
      <c r="CQB16" s="411"/>
      <c r="CQC16" s="411"/>
      <c r="CQD16" s="411"/>
      <c r="CQE16" s="411"/>
      <c r="CQF16" s="411"/>
      <c r="CQG16" s="411"/>
      <c r="CQH16" s="411"/>
      <c r="CQI16" s="411"/>
      <c r="CQJ16" s="411"/>
      <c r="CQK16" s="411"/>
      <c r="CQL16" s="411"/>
      <c r="CQM16" s="411"/>
      <c r="CQN16" s="411"/>
      <c r="CQO16" s="411"/>
      <c r="CQP16" s="411"/>
      <c r="CQQ16" s="411"/>
      <c r="CQR16" s="411"/>
      <c r="CQS16" s="411"/>
      <c r="CQT16" s="411"/>
      <c r="CQU16" s="411"/>
      <c r="CQV16" s="411"/>
      <c r="CQW16" s="411"/>
      <c r="CQX16" s="411"/>
      <c r="CQY16" s="411"/>
      <c r="CQZ16" s="411"/>
      <c r="CRA16" s="411"/>
      <c r="CRB16" s="411"/>
      <c r="CRC16" s="411"/>
      <c r="CRD16" s="411"/>
      <c r="CRE16" s="411"/>
      <c r="CRF16" s="411"/>
      <c r="CRG16" s="411"/>
      <c r="CRH16" s="411"/>
      <c r="CRI16" s="411"/>
      <c r="CRJ16" s="411"/>
      <c r="CRK16" s="411"/>
      <c r="CRL16" s="411"/>
      <c r="CRM16" s="411"/>
      <c r="CRN16" s="411"/>
      <c r="CRO16" s="411"/>
      <c r="CRP16" s="411"/>
      <c r="CRQ16" s="411"/>
      <c r="CRR16" s="411"/>
      <c r="CRS16" s="411"/>
      <c r="CRT16" s="411"/>
      <c r="CRU16" s="411"/>
      <c r="CRV16" s="411"/>
      <c r="CRW16" s="411"/>
      <c r="CRX16" s="411"/>
      <c r="CRY16" s="411"/>
      <c r="CRZ16" s="411"/>
      <c r="CSA16" s="411"/>
      <c r="CSB16" s="411"/>
      <c r="CSC16" s="411"/>
      <c r="CSD16" s="411"/>
      <c r="CSE16" s="411"/>
      <c r="CSF16" s="411"/>
      <c r="CSG16" s="411"/>
      <c r="CSH16" s="411"/>
      <c r="CSI16" s="411"/>
      <c r="CSJ16" s="411"/>
      <c r="CSK16" s="411"/>
      <c r="CSL16" s="411"/>
      <c r="CSM16" s="411"/>
      <c r="CSN16" s="411"/>
      <c r="CSO16" s="411"/>
      <c r="CSP16" s="411"/>
      <c r="CSQ16" s="411"/>
      <c r="CSR16" s="411"/>
      <c r="CSS16" s="411"/>
      <c r="CST16" s="411"/>
      <c r="CSU16" s="411"/>
      <c r="CSV16" s="411"/>
      <c r="CSW16" s="411"/>
      <c r="CSX16" s="411"/>
      <c r="CSY16" s="411"/>
      <c r="CSZ16" s="411"/>
      <c r="CTA16" s="411"/>
      <c r="CTB16" s="411"/>
      <c r="CTC16" s="411"/>
      <c r="CTD16" s="411"/>
      <c r="CTE16" s="411"/>
      <c r="CTF16" s="411"/>
      <c r="CTG16" s="411"/>
      <c r="CTH16" s="411"/>
      <c r="CTI16" s="411"/>
      <c r="CTJ16" s="411"/>
      <c r="CTK16" s="411"/>
      <c r="CTL16" s="411"/>
      <c r="CTM16" s="411"/>
      <c r="CTN16" s="411"/>
      <c r="CTO16" s="411"/>
      <c r="CTP16" s="411"/>
      <c r="CTQ16" s="411"/>
      <c r="CTR16" s="411"/>
      <c r="CTS16" s="411"/>
      <c r="CTT16" s="411"/>
      <c r="CTU16" s="411"/>
      <c r="CTV16" s="411"/>
      <c r="CTW16" s="411"/>
      <c r="CTX16" s="411"/>
      <c r="CTY16" s="411"/>
      <c r="CTZ16" s="411"/>
      <c r="CUA16" s="411"/>
      <c r="CUB16" s="411"/>
      <c r="CUC16" s="411"/>
      <c r="CUD16" s="411"/>
      <c r="CUE16" s="411"/>
      <c r="CUF16" s="411"/>
      <c r="CUG16" s="411"/>
      <c r="CUH16" s="411"/>
      <c r="CUI16" s="411"/>
      <c r="CUJ16" s="411"/>
      <c r="CUK16" s="411"/>
      <c r="CUL16" s="411"/>
      <c r="CUM16" s="411"/>
      <c r="CUN16" s="411"/>
      <c r="CUO16" s="411"/>
      <c r="CUP16" s="411"/>
      <c r="CUQ16" s="411"/>
      <c r="CUR16" s="411"/>
      <c r="CUS16" s="411"/>
      <c r="CUT16" s="411"/>
      <c r="CUU16" s="411"/>
      <c r="CUV16" s="411"/>
      <c r="CUW16" s="411"/>
      <c r="CUX16" s="411"/>
      <c r="CUY16" s="411"/>
      <c r="CUZ16" s="411"/>
      <c r="CVA16" s="411"/>
      <c r="CVB16" s="411"/>
      <c r="CVC16" s="411"/>
      <c r="CVD16" s="411"/>
      <c r="CVE16" s="411"/>
      <c r="CVF16" s="411"/>
      <c r="CVG16" s="411"/>
      <c r="CVH16" s="411"/>
      <c r="CVI16" s="411"/>
      <c r="CVJ16" s="411"/>
      <c r="CVK16" s="411"/>
      <c r="CVL16" s="411"/>
      <c r="CVM16" s="411"/>
      <c r="CVN16" s="411"/>
      <c r="CVO16" s="411"/>
      <c r="CVP16" s="411"/>
      <c r="CVQ16" s="411"/>
      <c r="CVR16" s="411"/>
      <c r="CVS16" s="411"/>
      <c r="CVT16" s="411"/>
      <c r="CVU16" s="411"/>
      <c r="CVV16" s="411"/>
      <c r="CVW16" s="411"/>
      <c r="CVX16" s="411"/>
      <c r="CVY16" s="411"/>
      <c r="CVZ16" s="411"/>
      <c r="CWA16" s="411"/>
      <c r="CWB16" s="411"/>
      <c r="CWC16" s="411"/>
      <c r="CWD16" s="411"/>
      <c r="CWE16" s="411"/>
      <c r="CWF16" s="411"/>
      <c r="CWG16" s="411"/>
      <c r="CWH16" s="411"/>
      <c r="CWI16" s="411"/>
      <c r="CWJ16" s="411"/>
      <c r="CWK16" s="411"/>
      <c r="CWL16" s="411"/>
      <c r="CWM16" s="411"/>
      <c r="CWN16" s="411"/>
      <c r="CWO16" s="411"/>
      <c r="CWP16" s="411"/>
      <c r="CWQ16" s="411"/>
      <c r="CWR16" s="411"/>
      <c r="CWS16" s="411"/>
      <c r="CWT16" s="411"/>
      <c r="CWU16" s="411"/>
      <c r="CWV16" s="411"/>
      <c r="CWW16" s="411"/>
      <c r="CWX16" s="411"/>
      <c r="CWY16" s="411"/>
      <c r="CWZ16" s="411"/>
      <c r="CXA16" s="411"/>
      <c r="CXB16" s="411"/>
      <c r="CXC16" s="411"/>
      <c r="CXD16" s="411"/>
      <c r="CXE16" s="411"/>
      <c r="CXF16" s="411"/>
      <c r="CXG16" s="411"/>
      <c r="CXH16" s="411"/>
      <c r="CXI16" s="411"/>
      <c r="CXJ16" s="411"/>
      <c r="CXK16" s="411"/>
      <c r="CXL16" s="411"/>
      <c r="CXM16" s="411"/>
      <c r="CXN16" s="411"/>
      <c r="CXO16" s="411"/>
      <c r="CXP16" s="411"/>
      <c r="CXQ16" s="411"/>
      <c r="CXR16" s="411"/>
      <c r="CXS16" s="411"/>
      <c r="CXT16" s="411"/>
      <c r="CXU16" s="411"/>
      <c r="CXV16" s="411"/>
      <c r="CXW16" s="411"/>
      <c r="CXX16" s="411"/>
      <c r="CXY16" s="411"/>
      <c r="CXZ16" s="411"/>
      <c r="CYA16" s="411"/>
      <c r="CYB16" s="411"/>
      <c r="CYC16" s="411"/>
      <c r="CYD16" s="411"/>
      <c r="CYE16" s="411"/>
      <c r="CYF16" s="411"/>
      <c r="CYG16" s="411"/>
      <c r="CYH16" s="411"/>
      <c r="CYI16" s="411"/>
      <c r="CYJ16" s="411"/>
      <c r="CYK16" s="411"/>
      <c r="CYL16" s="411"/>
      <c r="CYM16" s="411"/>
      <c r="CYN16" s="411"/>
      <c r="CYO16" s="411"/>
      <c r="CYP16" s="411"/>
      <c r="CYQ16" s="411"/>
      <c r="CYR16" s="411"/>
      <c r="CYS16" s="411"/>
      <c r="CYT16" s="411"/>
      <c r="CYU16" s="411"/>
      <c r="CYV16" s="411"/>
      <c r="CYW16" s="411"/>
      <c r="CYX16" s="411"/>
      <c r="CYY16" s="411"/>
      <c r="CYZ16" s="411"/>
      <c r="CZA16" s="411"/>
      <c r="CZB16" s="411"/>
      <c r="CZC16" s="411"/>
      <c r="CZD16" s="411"/>
      <c r="CZE16" s="411"/>
      <c r="CZF16" s="411"/>
      <c r="CZG16" s="411"/>
      <c r="CZH16" s="411"/>
      <c r="CZI16" s="411"/>
      <c r="CZJ16" s="411"/>
      <c r="CZK16" s="411"/>
      <c r="CZL16" s="411"/>
      <c r="CZM16" s="411"/>
      <c r="CZN16" s="411"/>
      <c r="CZO16" s="411"/>
      <c r="CZP16" s="411"/>
      <c r="CZQ16" s="411"/>
      <c r="CZR16" s="411"/>
      <c r="CZS16" s="411"/>
      <c r="CZT16" s="411"/>
      <c r="CZU16" s="411"/>
      <c r="CZV16" s="411"/>
      <c r="CZW16" s="411"/>
      <c r="CZX16" s="411"/>
      <c r="CZY16" s="411"/>
      <c r="CZZ16" s="411"/>
      <c r="DAA16" s="411"/>
      <c r="DAB16" s="411"/>
      <c r="DAC16" s="411"/>
      <c r="DAD16" s="411"/>
      <c r="DAE16" s="411"/>
      <c r="DAF16" s="411"/>
      <c r="DAG16" s="411"/>
      <c r="DAH16" s="411"/>
      <c r="DAI16" s="411"/>
      <c r="DAJ16" s="411"/>
      <c r="DAK16" s="411"/>
      <c r="DAL16" s="411"/>
      <c r="DAM16" s="411"/>
      <c r="DAN16" s="411"/>
      <c r="DAO16" s="411"/>
      <c r="DAP16" s="411"/>
      <c r="DAQ16" s="411"/>
      <c r="DAR16" s="411"/>
      <c r="DAS16" s="411"/>
      <c r="DAT16" s="411"/>
      <c r="DAU16" s="411"/>
      <c r="DAV16" s="411"/>
      <c r="DAW16" s="411"/>
      <c r="DAX16" s="411"/>
      <c r="DAY16" s="411"/>
      <c r="DAZ16" s="411"/>
      <c r="DBA16" s="411"/>
      <c r="DBB16" s="411"/>
      <c r="DBC16" s="411"/>
      <c r="DBD16" s="411"/>
      <c r="DBE16" s="411"/>
      <c r="DBF16" s="411"/>
      <c r="DBG16" s="411"/>
      <c r="DBH16" s="411"/>
      <c r="DBI16" s="411"/>
      <c r="DBJ16" s="411"/>
      <c r="DBK16" s="411"/>
      <c r="DBL16" s="411"/>
      <c r="DBM16" s="411"/>
      <c r="DBN16" s="411"/>
      <c r="DBO16" s="411"/>
      <c r="DBP16" s="411"/>
      <c r="DBQ16" s="411"/>
      <c r="DBR16" s="411"/>
      <c r="DBS16" s="411"/>
      <c r="DBT16" s="411"/>
      <c r="DBU16" s="411"/>
      <c r="DBV16" s="411"/>
      <c r="DBW16" s="411"/>
      <c r="DBX16" s="411"/>
      <c r="DBY16" s="411"/>
      <c r="DBZ16" s="411"/>
      <c r="DCA16" s="411"/>
      <c r="DCB16" s="411"/>
      <c r="DCC16" s="411"/>
      <c r="DCD16" s="411"/>
      <c r="DCE16" s="411"/>
      <c r="DCF16" s="411"/>
      <c r="DCG16" s="411"/>
      <c r="DCH16" s="411"/>
      <c r="DCI16" s="411"/>
      <c r="DCJ16" s="411"/>
      <c r="DCK16" s="411"/>
      <c r="DCL16" s="411"/>
      <c r="DCM16" s="411"/>
      <c r="DCN16" s="411"/>
      <c r="DCO16" s="411"/>
      <c r="DCP16" s="411"/>
      <c r="DCQ16" s="411"/>
      <c r="DCR16" s="411"/>
      <c r="DCS16" s="411"/>
      <c r="DCT16" s="411"/>
      <c r="DCU16" s="411"/>
      <c r="DCV16" s="411"/>
      <c r="DCW16" s="411"/>
      <c r="DCX16" s="411"/>
      <c r="DCY16" s="411"/>
      <c r="DCZ16" s="411"/>
      <c r="DDA16" s="411"/>
      <c r="DDB16" s="411"/>
      <c r="DDC16" s="411"/>
      <c r="DDD16" s="411"/>
      <c r="DDE16" s="411"/>
      <c r="DDF16" s="411"/>
      <c r="DDG16" s="411"/>
      <c r="DDH16" s="411"/>
      <c r="DDI16" s="411"/>
      <c r="DDJ16" s="411"/>
      <c r="DDK16" s="411"/>
      <c r="DDL16" s="411"/>
      <c r="DDM16" s="411"/>
      <c r="DDN16" s="411"/>
      <c r="DDO16" s="411"/>
      <c r="DDP16" s="411"/>
      <c r="DDQ16" s="411"/>
      <c r="DDR16" s="411"/>
      <c r="DDS16" s="411"/>
      <c r="DDT16" s="411"/>
      <c r="DDU16" s="411"/>
      <c r="DDV16" s="411"/>
      <c r="DDW16" s="411"/>
      <c r="DDX16" s="411"/>
      <c r="DDY16" s="411"/>
      <c r="DDZ16" s="411"/>
      <c r="DEA16" s="411"/>
      <c r="DEB16" s="411"/>
      <c r="DEC16" s="411"/>
      <c r="DED16" s="411"/>
      <c r="DEE16" s="411"/>
      <c r="DEF16" s="411"/>
      <c r="DEG16" s="411"/>
      <c r="DEH16" s="411"/>
      <c r="DEI16" s="411"/>
      <c r="DEJ16" s="411"/>
      <c r="DEK16" s="411"/>
      <c r="DEL16" s="411"/>
      <c r="DEM16" s="411"/>
      <c r="DEN16" s="411"/>
      <c r="DEO16" s="411"/>
      <c r="DEP16" s="411"/>
      <c r="DEQ16" s="411"/>
      <c r="DER16" s="411"/>
      <c r="DES16" s="411"/>
      <c r="DET16" s="411"/>
      <c r="DEU16" s="411"/>
      <c r="DEV16" s="411"/>
      <c r="DEW16" s="411"/>
      <c r="DEX16" s="411"/>
      <c r="DEY16" s="411"/>
      <c r="DEZ16" s="411"/>
      <c r="DFA16" s="411"/>
      <c r="DFB16" s="411"/>
      <c r="DFC16" s="411"/>
      <c r="DFD16" s="411"/>
      <c r="DFE16" s="411"/>
      <c r="DFF16" s="411"/>
      <c r="DFG16" s="411"/>
      <c r="DFH16" s="411"/>
      <c r="DFI16" s="411"/>
      <c r="DFJ16" s="411"/>
      <c r="DFK16" s="411"/>
      <c r="DFL16" s="411"/>
      <c r="DFM16" s="411"/>
      <c r="DFN16" s="411"/>
      <c r="DFO16" s="411"/>
      <c r="DFP16" s="411"/>
      <c r="DFQ16" s="411"/>
      <c r="DFR16" s="411"/>
      <c r="DFS16" s="411"/>
      <c r="DFT16" s="411"/>
      <c r="DFU16" s="411"/>
      <c r="DFV16" s="411"/>
      <c r="DFW16" s="411"/>
      <c r="DFX16" s="411"/>
      <c r="DFY16" s="411"/>
      <c r="DFZ16" s="411"/>
      <c r="DGA16" s="411"/>
      <c r="DGB16" s="411"/>
      <c r="DGC16" s="411"/>
      <c r="DGD16" s="411"/>
      <c r="DGE16" s="411"/>
      <c r="DGF16" s="411"/>
      <c r="DGG16" s="411"/>
      <c r="DGH16" s="411"/>
      <c r="DGI16" s="411"/>
      <c r="DGJ16" s="411"/>
      <c r="DGK16" s="411"/>
      <c r="DGL16" s="411"/>
      <c r="DGM16" s="411"/>
      <c r="DGN16" s="411"/>
      <c r="DGO16" s="411"/>
      <c r="DGP16" s="411"/>
      <c r="DGQ16" s="411"/>
      <c r="DGR16" s="411"/>
      <c r="DGS16" s="411"/>
      <c r="DGT16" s="411"/>
      <c r="DGU16" s="411"/>
      <c r="DGV16" s="411"/>
      <c r="DGW16" s="411"/>
      <c r="DGX16" s="411"/>
      <c r="DGY16" s="411"/>
      <c r="DGZ16" s="411"/>
      <c r="DHA16" s="411"/>
      <c r="DHB16" s="411"/>
      <c r="DHC16" s="411"/>
      <c r="DHD16" s="411"/>
      <c r="DHE16" s="411"/>
      <c r="DHF16" s="411"/>
      <c r="DHG16" s="411"/>
      <c r="DHH16" s="411"/>
      <c r="DHI16" s="411"/>
      <c r="DHJ16" s="411"/>
      <c r="DHK16" s="411"/>
      <c r="DHL16" s="411"/>
      <c r="DHM16" s="411"/>
      <c r="DHN16" s="411"/>
      <c r="DHO16" s="411"/>
      <c r="DHP16" s="411"/>
      <c r="DHQ16" s="411"/>
      <c r="DHR16" s="411"/>
      <c r="DHS16" s="411"/>
      <c r="DHT16" s="411"/>
      <c r="DHU16" s="411"/>
      <c r="DHV16" s="411"/>
      <c r="DHW16" s="411"/>
      <c r="DHX16" s="411"/>
      <c r="DHY16" s="411"/>
      <c r="DHZ16" s="411"/>
      <c r="DIA16" s="411"/>
      <c r="DIB16" s="411"/>
      <c r="DIC16" s="411"/>
      <c r="DID16" s="411"/>
      <c r="DIE16" s="411"/>
      <c r="DIF16" s="411"/>
      <c r="DIG16" s="411"/>
      <c r="DIH16" s="411"/>
      <c r="DII16" s="411"/>
      <c r="DIJ16" s="411"/>
      <c r="DIK16" s="411"/>
      <c r="DIL16" s="411"/>
      <c r="DIM16" s="411"/>
      <c r="DIN16" s="411"/>
      <c r="DIO16" s="411"/>
      <c r="DIP16" s="411"/>
      <c r="DIQ16" s="411"/>
      <c r="DIR16" s="411"/>
      <c r="DIS16" s="411"/>
      <c r="DIT16" s="411"/>
      <c r="DIU16" s="411"/>
      <c r="DIV16" s="411"/>
      <c r="DIW16" s="411"/>
      <c r="DIX16" s="411"/>
      <c r="DIY16" s="411"/>
      <c r="DIZ16" s="411"/>
      <c r="DJA16" s="411"/>
      <c r="DJB16" s="411"/>
      <c r="DJC16" s="411"/>
      <c r="DJD16" s="411"/>
      <c r="DJE16" s="411"/>
      <c r="DJF16" s="411"/>
      <c r="DJG16" s="411"/>
      <c r="DJH16" s="411"/>
      <c r="DJI16" s="411"/>
      <c r="DJJ16" s="411"/>
      <c r="DJK16" s="411"/>
      <c r="DJL16" s="411"/>
      <c r="DJM16" s="411"/>
      <c r="DJN16" s="411"/>
      <c r="DJO16" s="411"/>
      <c r="DJP16" s="411"/>
      <c r="DJQ16" s="411"/>
      <c r="DJR16" s="411"/>
      <c r="DJS16" s="411"/>
      <c r="DJT16" s="411"/>
      <c r="DJU16" s="411"/>
      <c r="DJV16" s="411"/>
      <c r="DJW16" s="411"/>
      <c r="DJX16" s="411"/>
      <c r="DJY16" s="411"/>
      <c r="DJZ16" s="411"/>
      <c r="DKA16" s="411"/>
      <c r="DKB16" s="411"/>
      <c r="DKC16" s="411"/>
      <c r="DKD16" s="411"/>
      <c r="DKE16" s="411"/>
      <c r="DKF16" s="411"/>
      <c r="DKG16" s="411"/>
      <c r="DKH16" s="411"/>
      <c r="DKI16" s="411"/>
      <c r="DKJ16" s="411"/>
      <c r="DKK16" s="411"/>
      <c r="DKL16" s="411"/>
      <c r="DKM16" s="411"/>
      <c r="DKN16" s="411"/>
      <c r="DKO16" s="411"/>
      <c r="DKP16" s="411"/>
      <c r="DKQ16" s="411"/>
      <c r="DKR16" s="411"/>
      <c r="DKS16" s="411"/>
      <c r="DKT16" s="411"/>
      <c r="DKU16" s="411"/>
      <c r="DKV16" s="411"/>
      <c r="DKW16" s="411"/>
      <c r="DKX16" s="411"/>
      <c r="DKY16" s="411"/>
      <c r="DKZ16" s="411"/>
      <c r="DLA16" s="411"/>
      <c r="DLB16" s="411"/>
      <c r="DLC16" s="411"/>
      <c r="DLD16" s="411"/>
      <c r="DLE16" s="411"/>
      <c r="DLF16" s="411"/>
      <c r="DLG16" s="411"/>
      <c r="DLH16" s="411"/>
      <c r="DLI16" s="411"/>
      <c r="DLJ16" s="411"/>
      <c r="DLK16" s="411"/>
      <c r="DLL16" s="411"/>
      <c r="DLM16" s="411"/>
      <c r="DLN16" s="411"/>
      <c r="DLO16" s="411"/>
      <c r="DLP16" s="411"/>
      <c r="DLQ16" s="411"/>
      <c r="DLR16" s="411"/>
      <c r="DLS16" s="411"/>
      <c r="DLT16" s="411"/>
      <c r="DLU16" s="411"/>
      <c r="DLV16" s="411"/>
      <c r="DLW16" s="411"/>
      <c r="DLX16" s="411"/>
      <c r="DLY16" s="411"/>
      <c r="DLZ16" s="411"/>
      <c r="DMA16" s="411"/>
      <c r="DMB16" s="411"/>
      <c r="DMC16" s="411"/>
      <c r="DMD16" s="411"/>
      <c r="DME16" s="411"/>
      <c r="DMF16" s="411"/>
      <c r="DMG16" s="411"/>
      <c r="DMH16" s="411"/>
      <c r="DMI16" s="411"/>
      <c r="DMJ16" s="411"/>
      <c r="DMK16" s="411"/>
      <c r="DML16" s="411"/>
      <c r="DMM16" s="411"/>
      <c r="DMN16" s="411"/>
      <c r="DMO16" s="411"/>
      <c r="DMP16" s="411"/>
      <c r="DMQ16" s="411"/>
      <c r="DMR16" s="411"/>
      <c r="DMS16" s="411"/>
      <c r="DMT16" s="411"/>
      <c r="DMU16" s="411"/>
      <c r="DMV16" s="411"/>
      <c r="DMW16" s="411"/>
      <c r="DMX16" s="411"/>
      <c r="DMY16" s="411"/>
      <c r="DMZ16" s="411"/>
      <c r="DNA16" s="411"/>
      <c r="DNB16" s="411"/>
      <c r="DNC16" s="411"/>
      <c r="DND16" s="411"/>
      <c r="DNE16" s="411"/>
      <c r="DNF16" s="411"/>
      <c r="DNG16" s="411"/>
      <c r="DNH16" s="411"/>
      <c r="DNI16" s="411"/>
      <c r="DNJ16" s="411"/>
      <c r="DNK16" s="411"/>
      <c r="DNL16" s="411"/>
      <c r="DNM16" s="411"/>
      <c r="DNN16" s="411"/>
      <c r="DNO16" s="411"/>
      <c r="DNP16" s="411"/>
      <c r="DNQ16" s="411"/>
      <c r="DNR16" s="411"/>
      <c r="DNS16" s="411"/>
      <c r="DNT16" s="411"/>
      <c r="DNU16" s="411"/>
      <c r="DNV16" s="411"/>
      <c r="DNW16" s="411"/>
      <c r="DNX16" s="411"/>
      <c r="DNY16" s="411"/>
      <c r="DNZ16" s="411"/>
      <c r="DOA16" s="411"/>
      <c r="DOB16" s="411"/>
      <c r="DOC16" s="411"/>
      <c r="DOD16" s="411"/>
      <c r="DOE16" s="411"/>
      <c r="DOF16" s="411"/>
      <c r="DOG16" s="411"/>
      <c r="DOH16" s="411"/>
      <c r="DOI16" s="411"/>
      <c r="DOJ16" s="411"/>
      <c r="DOK16" s="411"/>
      <c r="DOL16" s="411"/>
      <c r="DOM16" s="411"/>
      <c r="DON16" s="411"/>
      <c r="DOO16" s="411"/>
      <c r="DOP16" s="411"/>
      <c r="DOQ16" s="411"/>
      <c r="DOR16" s="411"/>
      <c r="DOS16" s="411"/>
      <c r="DOT16" s="411"/>
      <c r="DOU16" s="411"/>
      <c r="DOV16" s="411"/>
      <c r="DOW16" s="411"/>
      <c r="DOX16" s="411"/>
      <c r="DOY16" s="411"/>
      <c r="DOZ16" s="411"/>
      <c r="DPA16" s="411"/>
      <c r="DPB16" s="411"/>
      <c r="DPC16" s="411"/>
      <c r="DPD16" s="411"/>
      <c r="DPE16" s="411"/>
      <c r="DPF16" s="411"/>
      <c r="DPG16" s="411"/>
      <c r="DPH16" s="411"/>
      <c r="DPI16" s="411"/>
      <c r="DPJ16" s="411"/>
      <c r="DPK16" s="411"/>
      <c r="DPL16" s="411"/>
      <c r="DPM16" s="411"/>
      <c r="DPN16" s="411"/>
      <c r="DPO16" s="411"/>
      <c r="DPP16" s="411"/>
      <c r="DPQ16" s="411"/>
      <c r="DPR16" s="411"/>
      <c r="DPS16" s="411"/>
      <c r="DPT16" s="411"/>
      <c r="DPU16" s="411"/>
      <c r="DPV16" s="411"/>
      <c r="DPW16" s="411"/>
      <c r="DPX16" s="411"/>
      <c r="DPY16" s="411"/>
      <c r="DPZ16" s="411"/>
      <c r="DQA16" s="411"/>
      <c r="DQB16" s="411"/>
      <c r="DQC16" s="411"/>
      <c r="DQD16" s="411"/>
      <c r="DQE16" s="411"/>
      <c r="DQF16" s="411"/>
      <c r="DQG16" s="411"/>
      <c r="DQH16" s="411"/>
      <c r="DQI16" s="411"/>
      <c r="DQJ16" s="411"/>
      <c r="DQK16" s="411"/>
      <c r="DQL16" s="411"/>
      <c r="DQM16" s="411"/>
      <c r="DQN16" s="411"/>
      <c r="DQO16" s="411"/>
      <c r="DQP16" s="411"/>
      <c r="DQQ16" s="411"/>
      <c r="DQR16" s="411"/>
      <c r="DQS16" s="411"/>
      <c r="DQT16" s="411"/>
      <c r="DQU16" s="411"/>
      <c r="DQV16" s="411"/>
      <c r="DQW16" s="411"/>
      <c r="DQX16" s="411"/>
      <c r="DQY16" s="411"/>
      <c r="DQZ16" s="411"/>
      <c r="DRA16" s="411"/>
      <c r="DRB16" s="411"/>
      <c r="DRC16" s="411"/>
      <c r="DRD16" s="411"/>
      <c r="DRE16" s="411"/>
      <c r="DRF16" s="411"/>
      <c r="DRG16" s="411"/>
      <c r="DRH16" s="411"/>
      <c r="DRI16" s="411"/>
      <c r="DRJ16" s="411"/>
      <c r="DRK16" s="411"/>
      <c r="DRL16" s="411"/>
      <c r="DRM16" s="411"/>
      <c r="DRN16" s="411"/>
      <c r="DRO16" s="411"/>
      <c r="DRP16" s="411"/>
      <c r="DRQ16" s="411"/>
      <c r="DRR16" s="411"/>
      <c r="DRS16" s="411"/>
      <c r="DRT16" s="411"/>
      <c r="DRU16" s="411"/>
      <c r="DRV16" s="411"/>
      <c r="DRW16" s="411"/>
      <c r="DRX16" s="411"/>
      <c r="DRY16" s="411"/>
      <c r="DRZ16" s="411"/>
      <c r="DSA16" s="411"/>
      <c r="DSB16" s="411"/>
      <c r="DSC16" s="411"/>
      <c r="DSD16" s="411"/>
      <c r="DSE16" s="411"/>
      <c r="DSF16" s="411"/>
      <c r="DSG16" s="411"/>
      <c r="DSH16" s="411"/>
      <c r="DSI16" s="411"/>
      <c r="DSJ16" s="411"/>
      <c r="DSK16" s="411"/>
      <c r="DSL16" s="411"/>
      <c r="DSM16" s="411"/>
      <c r="DSN16" s="411"/>
      <c r="DSO16" s="411"/>
      <c r="DSP16" s="411"/>
      <c r="DSQ16" s="411"/>
      <c r="DSR16" s="411"/>
      <c r="DSS16" s="411"/>
      <c r="DST16" s="411"/>
      <c r="DSU16" s="411"/>
      <c r="DSV16" s="411"/>
      <c r="DSW16" s="411"/>
      <c r="DSX16" s="411"/>
      <c r="DSY16" s="411"/>
      <c r="DSZ16" s="411"/>
      <c r="DTA16" s="411"/>
      <c r="DTB16" s="411"/>
      <c r="DTC16" s="411"/>
      <c r="DTD16" s="411"/>
      <c r="DTE16" s="411"/>
      <c r="DTF16" s="411"/>
      <c r="DTG16" s="411"/>
      <c r="DTH16" s="411"/>
      <c r="DTI16" s="411"/>
      <c r="DTJ16" s="411"/>
      <c r="DTK16" s="411"/>
      <c r="DTL16" s="411"/>
      <c r="DTM16" s="411"/>
      <c r="DTN16" s="411"/>
      <c r="DTO16" s="411"/>
      <c r="DTP16" s="411"/>
      <c r="DTQ16" s="411"/>
      <c r="DTR16" s="411"/>
      <c r="DTS16" s="411"/>
      <c r="DTT16" s="411"/>
      <c r="DTU16" s="411"/>
      <c r="DTV16" s="411"/>
      <c r="DTW16" s="411"/>
      <c r="DTX16" s="411"/>
      <c r="DTY16" s="411"/>
      <c r="DTZ16" s="411"/>
      <c r="DUA16" s="411"/>
      <c r="DUB16" s="411"/>
      <c r="DUC16" s="411"/>
      <c r="DUD16" s="411"/>
      <c r="DUE16" s="411"/>
      <c r="DUF16" s="411"/>
      <c r="DUG16" s="411"/>
      <c r="DUH16" s="411"/>
      <c r="DUI16" s="411"/>
      <c r="DUJ16" s="411"/>
      <c r="DUK16" s="411"/>
      <c r="DUL16" s="411"/>
      <c r="DUM16" s="411"/>
      <c r="DUN16" s="411"/>
      <c r="DUO16" s="411"/>
      <c r="DUP16" s="411"/>
      <c r="DUQ16" s="411"/>
      <c r="DUR16" s="411"/>
      <c r="DUS16" s="411"/>
      <c r="DUT16" s="411"/>
      <c r="DUU16" s="411"/>
      <c r="DUV16" s="411"/>
      <c r="DUW16" s="411"/>
      <c r="DUX16" s="411"/>
      <c r="DUY16" s="411"/>
      <c r="DUZ16" s="411"/>
      <c r="DVA16" s="411"/>
      <c r="DVB16" s="411"/>
      <c r="DVC16" s="411"/>
      <c r="DVD16" s="411"/>
      <c r="DVE16" s="411"/>
      <c r="DVF16" s="411"/>
      <c r="DVG16" s="411"/>
      <c r="DVH16" s="411"/>
      <c r="DVI16" s="411"/>
      <c r="DVJ16" s="411"/>
      <c r="DVK16" s="411"/>
      <c r="DVL16" s="411"/>
      <c r="DVM16" s="411"/>
      <c r="DVN16" s="411"/>
      <c r="DVO16" s="411"/>
      <c r="DVP16" s="411"/>
      <c r="DVQ16" s="411"/>
      <c r="DVR16" s="411"/>
      <c r="DVS16" s="411"/>
      <c r="DVT16" s="411"/>
      <c r="DVU16" s="411"/>
      <c r="DVV16" s="411"/>
      <c r="DVW16" s="411"/>
      <c r="DVX16" s="411"/>
      <c r="DVY16" s="411"/>
      <c r="DVZ16" s="411"/>
      <c r="DWA16" s="411"/>
      <c r="DWB16" s="411"/>
      <c r="DWC16" s="411"/>
      <c r="DWD16" s="411"/>
      <c r="DWE16" s="411"/>
      <c r="DWF16" s="411"/>
      <c r="DWG16" s="411"/>
      <c r="DWH16" s="411"/>
      <c r="DWI16" s="411"/>
      <c r="DWJ16" s="411"/>
      <c r="DWK16" s="411"/>
      <c r="DWL16" s="411"/>
      <c r="DWM16" s="411"/>
      <c r="DWN16" s="411"/>
      <c r="DWO16" s="411"/>
      <c r="DWP16" s="411"/>
      <c r="DWQ16" s="411"/>
      <c r="DWR16" s="411"/>
      <c r="DWS16" s="411"/>
      <c r="DWT16" s="411"/>
      <c r="DWU16" s="411"/>
      <c r="DWV16" s="411"/>
      <c r="DWW16" s="411"/>
      <c r="DWX16" s="411"/>
      <c r="DWY16" s="411"/>
      <c r="DWZ16" s="411"/>
      <c r="DXA16" s="411"/>
      <c r="DXB16" s="411"/>
      <c r="DXC16" s="411"/>
      <c r="DXD16" s="411"/>
      <c r="DXE16" s="411"/>
      <c r="DXF16" s="411"/>
      <c r="DXG16" s="411"/>
      <c r="DXH16" s="411"/>
      <c r="DXI16" s="411"/>
      <c r="DXJ16" s="411"/>
      <c r="DXK16" s="411"/>
      <c r="DXL16" s="411"/>
      <c r="DXM16" s="411"/>
      <c r="DXN16" s="411"/>
      <c r="DXO16" s="411"/>
      <c r="DXP16" s="411"/>
      <c r="DXQ16" s="411"/>
      <c r="DXR16" s="411"/>
      <c r="DXS16" s="411"/>
      <c r="DXT16" s="411"/>
      <c r="DXU16" s="411"/>
      <c r="DXV16" s="411"/>
      <c r="DXW16" s="411"/>
      <c r="DXX16" s="411"/>
      <c r="DXY16" s="411"/>
      <c r="DXZ16" s="411"/>
      <c r="DYA16" s="411"/>
      <c r="DYB16" s="411"/>
      <c r="DYC16" s="411"/>
      <c r="DYD16" s="411"/>
      <c r="DYE16" s="411"/>
      <c r="DYF16" s="411"/>
      <c r="DYG16" s="411"/>
      <c r="DYH16" s="411"/>
      <c r="DYI16" s="411"/>
      <c r="DYJ16" s="411"/>
      <c r="DYK16" s="411"/>
      <c r="DYL16" s="411"/>
      <c r="DYM16" s="411"/>
      <c r="DYN16" s="411"/>
      <c r="DYO16" s="411"/>
      <c r="DYP16" s="411"/>
      <c r="DYQ16" s="411"/>
      <c r="DYR16" s="411"/>
      <c r="DYS16" s="411"/>
      <c r="DYT16" s="411"/>
      <c r="DYU16" s="411"/>
      <c r="DYV16" s="411"/>
      <c r="DYW16" s="411"/>
      <c r="DYX16" s="411"/>
      <c r="DYY16" s="411"/>
      <c r="DYZ16" s="411"/>
      <c r="DZA16" s="411"/>
      <c r="DZB16" s="411"/>
      <c r="DZC16" s="411"/>
      <c r="DZD16" s="411"/>
      <c r="DZE16" s="411"/>
      <c r="DZF16" s="411"/>
      <c r="DZG16" s="411"/>
      <c r="DZH16" s="411"/>
      <c r="DZI16" s="411"/>
      <c r="DZJ16" s="411"/>
      <c r="DZK16" s="411"/>
      <c r="DZL16" s="411"/>
      <c r="DZM16" s="411"/>
      <c r="DZN16" s="411"/>
      <c r="DZO16" s="411"/>
      <c r="DZP16" s="411"/>
      <c r="DZQ16" s="411"/>
      <c r="DZR16" s="411"/>
      <c r="DZS16" s="411"/>
      <c r="DZT16" s="411"/>
      <c r="DZU16" s="411"/>
      <c r="DZV16" s="411"/>
      <c r="DZW16" s="411"/>
      <c r="DZX16" s="411"/>
      <c r="DZY16" s="411"/>
      <c r="DZZ16" s="411"/>
      <c r="EAA16" s="411"/>
      <c r="EAB16" s="411"/>
      <c r="EAC16" s="411"/>
      <c r="EAD16" s="411"/>
      <c r="EAE16" s="411"/>
      <c r="EAF16" s="411"/>
      <c r="EAG16" s="411"/>
      <c r="EAH16" s="411"/>
      <c r="EAI16" s="411"/>
      <c r="EAJ16" s="411"/>
      <c r="EAK16" s="411"/>
      <c r="EAL16" s="411"/>
      <c r="EAM16" s="411"/>
      <c r="EAN16" s="411"/>
      <c r="EAO16" s="411"/>
      <c r="EAP16" s="411"/>
      <c r="EAQ16" s="411"/>
      <c r="EAR16" s="411"/>
      <c r="EAS16" s="411"/>
      <c r="EAT16" s="411"/>
      <c r="EAU16" s="411"/>
      <c r="EAV16" s="411"/>
      <c r="EAW16" s="411"/>
      <c r="EAX16" s="411"/>
      <c r="EAY16" s="411"/>
      <c r="EAZ16" s="411"/>
      <c r="EBA16" s="411"/>
      <c r="EBB16" s="411"/>
      <c r="EBC16" s="411"/>
      <c r="EBD16" s="411"/>
      <c r="EBE16" s="411"/>
      <c r="EBF16" s="411"/>
      <c r="EBG16" s="411"/>
      <c r="EBH16" s="411"/>
      <c r="EBI16" s="411"/>
      <c r="EBJ16" s="411"/>
      <c r="EBK16" s="411"/>
      <c r="EBL16" s="411"/>
      <c r="EBM16" s="411"/>
      <c r="EBN16" s="411"/>
      <c r="EBO16" s="411"/>
      <c r="EBP16" s="411"/>
      <c r="EBQ16" s="411"/>
      <c r="EBR16" s="411"/>
      <c r="EBS16" s="411"/>
      <c r="EBT16" s="411"/>
      <c r="EBU16" s="411"/>
      <c r="EBV16" s="411"/>
      <c r="EBW16" s="411"/>
      <c r="EBX16" s="411"/>
      <c r="EBY16" s="411"/>
      <c r="EBZ16" s="411"/>
      <c r="ECA16" s="411"/>
      <c r="ECB16" s="411"/>
      <c r="ECC16" s="411"/>
      <c r="ECD16" s="411"/>
      <c r="ECE16" s="411"/>
      <c r="ECF16" s="411"/>
      <c r="ECG16" s="411"/>
      <c r="ECH16" s="411"/>
      <c r="ECI16" s="411"/>
      <c r="ECJ16" s="411"/>
      <c r="ECK16" s="411"/>
      <c r="ECL16" s="411"/>
      <c r="ECM16" s="411"/>
      <c r="ECN16" s="411"/>
      <c r="ECO16" s="411"/>
      <c r="ECP16" s="411"/>
      <c r="ECQ16" s="411"/>
      <c r="ECR16" s="411"/>
      <c r="ECS16" s="411"/>
      <c r="ECT16" s="411"/>
      <c r="ECU16" s="411"/>
      <c r="ECV16" s="411"/>
      <c r="ECW16" s="411"/>
      <c r="ECX16" s="411"/>
      <c r="ECY16" s="411"/>
      <c r="ECZ16" s="411"/>
      <c r="EDA16" s="411"/>
      <c r="EDB16" s="411"/>
      <c r="EDC16" s="411"/>
      <c r="EDD16" s="411"/>
      <c r="EDE16" s="411"/>
      <c r="EDF16" s="411"/>
      <c r="EDG16" s="411"/>
      <c r="EDH16" s="411"/>
      <c r="EDI16" s="411"/>
      <c r="EDJ16" s="411"/>
      <c r="EDK16" s="411"/>
      <c r="EDL16" s="411"/>
      <c r="EDM16" s="411"/>
      <c r="EDN16" s="411"/>
      <c r="EDO16" s="411"/>
      <c r="EDP16" s="411"/>
      <c r="EDQ16" s="411"/>
      <c r="EDR16" s="411"/>
      <c r="EDS16" s="411"/>
      <c r="EDT16" s="411"/>
      <c r="EDU16" s="411"/>
      <c r="EDV16" s="411"/>
      <c r="EDW16" s="411"/>
      <c r="EDX16" s="411"/>
      <c r="EDY16" s="411"/>
      <c r="EDZ16" s="411"/>
      <c r="EEA16" s="411"/>
      <c r="EEB16" s="411"/>
      <c r="EEC16" s="411"/>
      <c r="EED16" s="411"/>
      <c r="EEE16" s="411"/>
      <c r="EEF16" s="411"/>
      <c r="EEG16" s="411"/>
      <c r="EEH16" s="411"/>
      <c r="EEI16" s="411"/>
      <c r="EEJ16" s="411"/>
      <c r="EEK16" s="411"/>
      <c r="EEL16" s="411"/>
      <c r="EEM16" s="411"/>
      <c r="EEN16" s="411"/>
      <c r="EEO16" s="411"/>
      <c r="EEP16" s="411"/>
      <c r="EEQ16" s="411"/>
      <c r="EER16" s="411"/>
      <c r="EES16" s="411"/>
      <c r="EET16" s="411"/>
      <c r="EEU16" s="411"/>
      <c r="EEV16" s="411"/>
      <c r="EEW16" s="411"/>
      <c r="EEX16" s="411"/>
      <c r="EEY16" s="411"/>
      <c r="EEZ16" s="411"/>
      <c r="EFA16" s="411"/>
      <c r="EFB16" s="411"/>
      <c r="EFC16" s="411"/>
      <c r="EFD16" s="411"/>
      <c r="EFE16" s="411"/>
      <c r="EFF16" s="411"/>
      <c r="EFG16" s="411"/>
      <c r="EFH16" s="411"/>
      <c r="EFI16" s="411"/>
      <c r="EFJ16" s="411"/>
      <c r="EFK16" s="411"/>
      <c r="EFL16" s="411"/>
      <c r="EFM16" s="411"/>
      <c r="EFN16" s="411"/>
      <c r="EFO16" s="411"/>
      <c r="EFP16" s="411"/>
      <c r="EFQ16" s="411"/>
      <c r="EFR16" s="411"/>
      <c r="EFS16" s="411"/>
      <c r="EFT16" s="411"/>
      <c r="EFU16" s="411"/>
      <c r="EFV16" s="411"/>
      <c r="EFW16" s="411"/>
      <c r="EFX16" s="411"/>
      <c r="EFY16" s="411"/>
      <c r="EFZ16" s="411"/>
      <c r="EGA16" s="411"/>
      <c r="EGB16" s="411"/>
      <c r="EGC16" s="411"/>
      <c r="EGD16" s="411"/>
      <c r="EGE16" s="411"/>
      <c r="EGF16" s="411"/>
      <c r="EGG16" s="411"/>
      <c r="EGH16" s="411"/>
      <c r="EGI16" s="411"/>
      <c r="EGJ16" s="411"/>
      <c r="EGK16" s="411"/>
      <c r="EGL16" s="411"/>
      <c r="EGM16" s="411"/>
      <c r="EGN16" s="411"/>
      <c r="EGO16" s="411"/>
      <c r="EGP16" s="411"/>
      <c r="EGQ16" s="411"/>
      <c r="EGR16" s="411"/>
      <c r="EGS16" s="411"/>
      <c r="EGT16" s="411"/>
      <c r="EGU16" s="411"/>
      <c r="EGV16" s="411"/>
      <c r="EGW16" s="411"/>
      <c r="EGX16" s="411"/>
      <c r="EGY16" s="411"/>
      <c r="EGZ16" s="411"/>
      <c r="EHA16" s="411"/>
      <c r="EHB16" s="411"/>
      <c r="EHC16" s="411"/>
      <c r="EHD16" s="411"/>
      <c r="EHE16" s="411"/>
      <c r="EHF16" s="411"/>
      <c r="EHG16" s="411"/>
      <c r="EHH16" s="411"/>
      <c r="EHI16" s="411"/>
      <c r="EHJ16" s="411"/>
      <c r="EHK16" s="411"/>
      <c r="EHL16" s="411"/>
      <c r="EHM16" s="411"/>
      <c r="EHN16" s="411"/>
      <c r="EHO16" s="411"/>
      <c r="EHP16" s="411"/>
      <c r="EHQ16" s="411"/>
      <c r="EHR16" s="411"/>
      <c r="EHS16" s="411"/>
      <c r="EHT16" s="411"/>
      <c r="EHU16" s="411"/>
      <c r="EHV16" s="411"/>
      <c r="EHW16" s="411"/>
      <c r="EHX16" s="411"/>
      <c r="EHY16" s="411"/>
      <c r="EHZ16" s="411"/>
      <c r="EIA16" s="411"/>
      <c r="EIB16" s="411"/>
      <c r="EIC16" s="411"/>
      <c r="EID16" s="411"/>
      <c r="EIE16" s="411"/>
      <c r="EIF16" s="411"/>
      <c r="EIG16" s="411"/>
      <c r="EIH16" s="411"/>
      <c r="EII16" s="411"/>
      <c r="EIJ16" s="411"/>
      <c r="EIK16" s="411"/>
      <c r="EIL16" s="411"/>
      <c r="EIM16" s="411"/>
      <c r="EIN16" s="411"/>
      <c r="EIO16" s="411"/>
      <c r="EIP16" s="411"/>
      <c r="EIQ16" s="411"/>
      <c r="EIR16" s="411"/>
      <c r="EIS16" s="411"/>
      <c r="EIT16" s="411"/>
      <c r="EIU16" s="411"/>
      <c r="EIV16" s="411"/>
      <c r="EIW16" s="411"/>
      <c r="EIX16" s="411"/>
      <c r="EIY16" s="411"/>
      <c r="EIZ16" s="411"/>
      <c r="EJA16" s="411"/>
      <c r="EJB16" s="411"/>
      <c r="EJC16" s="411"/>
      <c r="EJD16" s="411"/>
      <c r="EJE16" s="411"/>
      <c r="EJF16" s="411"/>
      <c r="EJG16" s="411"/>
      <c r="EJH16" s="411"/>
      <c r="EJI16" s="411"/>
      <c r="EJJ16" s="411"/>
      <c r="EJK16" s="411"/>
      <c r="EJL16" s="411"/>
      <c r="EJM16" s="411"/>
      <c r="EJN16" s="411"/>
      <c r="EJO16" s="411"/>
      <c r="EJP16" s="411"/>
      <c r="EJQ16" s="411"/>
      <c r="EJR16" s="411"/>
      <c r="EJS16" s="411"/>
      <c r="EJT16" s="411"/>
      <c r="EJU16" s="411"/>
      <c r="EJV16" s="411"/>
      <c r="EJW16" s="411"/>
      <c r="EJX16" s="411"/>
      <c r="EJY16" s="411"/>
      <c r="EJZ16" s="411"/>
      <c r="EKA16" s="411"/>
      <c r="EKB16" s="411"/>
      <c r="EKC16" s="411"/>
      <c r="EKD16" s="411"/>
      <c r="EKE16" s="411"/>
      <c r="EKF16" s="411"/>
      <c r="EKG16" s="411"/>
      <c r="EKH16" s="411"/>
      <c r="EKI16" s="411"/>
      <c r="EKJ16" s="411"/>
      <c r="EKK16" s="411"/>
      <c r="EKL16" s="411"/>
      <c r="EKM16" s="411"/>
      <c r="EKN16" s="411"/>
      <c r="EKO16" s="411"/>
      <c r="EKP16" s="411"/>
      <c r="EKQ16" s="411"/>
      <c r="EKR16" s="411"/>
      <c r="EKS16" s="411"/>
      <c r="EKT16" s="411"/>
      <c r="EKU16" s="411"/>
      <c r="EKV16" s="411"/>
      <c r="EKW16" s="411"/>
      <c r="EKX16" s="411"/>
      <c r="EKY16" s="411"/>
      <c r="EKZ16" s="411"/>
      <c r="ELA16" s="411"/>
      <c r="ELB16" s="411"/>
      <c r="ELC16" s="411"/>
      <c r="ELD16" s="411"/>
      <c r="ELE16" s="411"/>
      <c r="ELF16" s="411"/>
      <c r="ELG16" s="411"/>
      <c r="ELH16" s="411"/>
      <c r="ELI16" s="411"/>
      <c r="ELJ16" s="411"/>
      <c r="ELK16" s="411"/>
      <c r="ELL16" s="411"/>
      <c r="ELM16" s="411"/>
      <c r="ELN16" s="411"/>
      <c r="ELO16" s="411"/>
      <c r="ELP16" s="411"/>
      <c r="ELQ16" s="411"/>
      <c r="ELR16" s="411"/>
      <c r="ELS16" s="411"/>
      <c r="ELT16" s="411"/>
      <c r="ELU16" s="411"/>
      <c r="ELV16" s="411"/>
      <c r="ELW16" s="411"/>
      <c r="ELX16" s="411"/>
      <c r="ELY16" s="411"/>
      <c r="ELZ16" s="411"/>
      <c r="EMA16" s="411"/>
      <c r="EMB16" s="411"/>
      <c r="EMC16" s="411"/>
      <c r="EMD16" s="411"/>
      <c r="EME16" s="411"/>
      <c r="EMF16" s="411"/>
      <c r="EMG16" s="411"/>
      <c r="EMH16" s="411"/>
      <c r="EMI16" s="411"/>
      <c r="EMJ16" s="411"/>
      <c r="EMK16" s="411"/>
      <c r="EML16" s="411"/>
      <c r="EMM16" s="411"/>
      <c r="EMN16" s="411"/>
      <c r="EMO16" s="411"/>
      <c r="EMP16" s="411"/>
      <c r="EMQ16" s="411"/>
      <c r="EMR16" s="411"/>
      <c r="EMS16" s="411"/>
      <c r="EMT16" s="411"/>
      <c r="EMU16" s="411"/>
      <c r="EMV16" s="411"/>
      <c r="EMW16" s="411"/>
      <c r="EMX16" s="411"/>
      <c r="EMY16" s="411"/>
      <c r="EMZ16" s="411"/>
      <c r="ENA16" s="411"/>
      <c r="ENB16" s="411"/>
      <c r="ENC16" s="411"/>
      <c r="END16" s="411"/>
      <c r="ENE16" s="411"/>
      <c r="ENF16" s="411"/>
      <c r="ENG16" s="411"/>
      <c r="ENH16" s="411"/>
      <c r="ENI16" s="411"/>
      <c r="ENJ16" s="411"/>
      <c r="ENK16" s="411"/>
      <c r="ENL16" s="411"/>
      <c r="ENM16" s="411"/>
      <c r="ENN16" s="411"/>
      <c r="ENO16" s="411"/>
      <c r="ENP16" s="411"/>
      <c r="ENQ16" s="411"/>
      <c r="ENR16" s="411"/>
      <c r="ENS16" s="411"/>
      <c r="ENT16" s="411"/>
      <c r="ENU16" s="411"/>
      <c r="ENV16" s="411"/>
      <c r="ENW16" s="411"/>
      <c r="ENX16" s="411"/>
      <c r="ENY16" s="411"/>
      <c r="ENZ16" s="411"/>
      <c r="EOA16" s="411"/>
      <c r="EOB16" s="411"/>
      <c r="EOC16" s="411"/>
      <c r="EOD16" s="411"/>
      <c r="EOE16" s="411"/>
      <c r="EOF16" s="411"/>
      <c r="EOG16" s="411"/>
      <c r="EOH16" s="411"/>
      <c r="EOI16" s="411"/>
      <c r="EOJ16" s="411"/>
      <c r="EOK16" s="411"/>
      <c r="EOL16" s="411"/>
      <c r="EOM16" s="411"/>
      <c r="EON16" s="411"/>
      <c r="EOO16" s="411"/>
      <c r="EOP16" s="411"/>
      <c r="EOQ16" s="411"/>
      <c r="EOR16" s="411"/>
      <c r="EOS16" s="411"/>
      <c r="EOT16" s="411"/>
      <c r="EOU16" s="411"/>
      <c r="EOV16" s="411"/>
      <c r="EOW16" s="411"/>
      <c r="EOX16" s="411"/>
      <c r="EOY16" s="411"/>
      <c r="EOZ16" s="411"/>
      <c r="EPA16" s="411"/>
      <c r="EPB16" s="411"/>
      <c r="EPC16" s="411"/>
      <c r="EPD16" s="411"/>
      <c r="EPE16" s="411"/>
      <c r="EPF16" s="411"/>
      <c r="EPG16" s="411"/>
      <c r="EPH16" s="411"/>
      <c r="EPI16" s="411"/>
      <c r="EPJ16" s="411"/>
      <c r="EPK16" s="411"/>
      <c r="EPL16" s="411"/>
      <c r="EPM16" s="411"/>
      <c r="EPN16" s="411"/>
      <c r="EPO16" s="411"/>
      <c r="EPP16" s="411"/>
      <c r="EPQ16" s="411"/>
      <c r="EPR16" s="411"/>
      <c r="EPS16" s="411"/>
      <c r="EPT16" s="411"/>
      <c r="EPU16" s="411"/>
      <c r="EPV16" s="411"/>
      <c r="EPW16" s="411"/>
      <c r="EPX16" s="411"/>
      <c r="EPY16" s="411"/>
      <c r="EPZ16" s="411"/>
      <c r="EQA16" s="411"/>
      <c r="EQB16" s="411"/>
      <c r="EQC16" s="411"/>
      <c r="EQD16" s="411"/>
      <c r="EQE16" s="411"/>
      <c r="EQF16" s="411"/>
      <c r="EQG16" s="411"/>
      <c r="EQH16" s="411"/>
      <c r="EQI16" s="411"/>
      <c r="EQJ16" s="411"/>
      <c r="EQK16" s="411"/>
      <c r="EQL16" s="411"/>
      <c r="EQM16" s="411"/>
      <c r="EQN16" s="411"/>
      <c r="EQO16" s="411"/>
      <c r="EQP16" s="411"/>
      <c r="EQQ16" s="411"/>
      <c r="EQR16" s="411"/>
      <c r="EQS16" s="411"/>
      <c r="EQT16" s="411"/>
      <c r="EQU16" s="411"/>
      <c r="EQV16" s="411"/>
      <c r="EQW16" s="411"/>
      <c r="EQX16" s="411"/>
      <c r="EQY16" s="411"/>
      <c r="EQZ16" s="411"/>
      <c r="ERA16" s="411"/>
      <c r="ERB16" s="411"/>
      <c r="ERC16" s="411"/>
      <c r="ERD16" s="411"/>
      <c r="ERE16" s="411"/>
      <c r="ERF16" s="411"/>
      <c r="ERG16" s="411"/>
      <c r="ERH16" s="411"/>
      <c r="ERI16" s="411"/>
      <c r="ERJ16" s="411"/>
      <c r="ERK16" s="411"/>
      <c r="ERL16" s="411"/>
      <c r="ERM16" s="411"/>
      <c r="ERN16" s="411"/>
      <c r="ERO16" s="411"/>
      <c r="ERP16" s="411"/>
      <c r="ERQ16" s="411"/>
      <c r="ERR16" s="411"/>
      <c r="ERS16" s="411"/>
      <c r="ERT16" s="411"/>
      <c r="ERU16" s="411"/>
      <c r="ERV16" s="411"/>
      <c r="ERW16" s="411"/>
      <c r="ERX16" s="411"/>
      <c r="ERY16" s="411"/>
      <c r="ERZ16" s="411"/>
      <c r="ESA16" s="411"/>
      <c r="ESB16" s="411"/>
      <c r="ESC16" s="411"/>
      <c r="ESD16" s="411"/>
      <c r="ESE16" s="411"/>
      <c r="ESF16" s="411"/>
      <c r="ESG16" s="411"/>
      <c r="ESH16" s="411"/>
      <c r="ESI16" s="411"/>
      <c r="ESJ16" s="411"/>
      <c r="ESK16" s="411"/>
      <c r="ESL16" s="411"/>
      <c r="ESM16" s="411"/>
      <c r="ESN16" s="411"/>
      <c r="ESO16" s="411"/>
      <c r="ESP16" s="411"/>
      <c r="ESQ16" s="411"/>
      <c r="ESR16" s="411"/>
      <c r="ESS16" s="411"/>
      <c r="EST16" s="411"/>
      <c r="ESU16" s="411"/>
      <c r="ESV16" s="411"/>
      <c r="ESW16" s="411"/>
      <c r="ESX16" s="411"/>
      <c r="ESY16" s="411"/>
      <c r="ESZ16" s="411"/>
      <c r="ETA16" s="411"/>
      <c r="ETB16" s="411"/>
      <c r="ETC16" s="411"/>
      <c r="ETD16" s="411"/>
      <c r="ETE16" s="411"/>
      <c r="ETF16" s="411"/>
      <c r="ETG16" s="411"/>
      <c r="ETH16" s="411"/>
      <c r="ETI16" s="411"/>
      <c r="ETJ16" s="411"/>
      <c r="ETK16" s="411"/>
      <c r="ETL16" s="411"/>
      <c r="ETM16" s="411"/>
      <c r="ETN16" s="411"/>
      <c r="ETO16" s="411"/>
      <c r="ETP16" s="411"/>
      <c r="ETQ16" s="411"/>
      <c r="ETR16" s="411"/>
      <c r="ETS16" s="411"/>
      <c r="ETT16" s="411"/>
      <c r="ETU16" s="411"/>
      <c r="ETV16" s="411"/>
      <c r="ETW16" s="411"/>
      <c r="ETX16" s="411"/>
      <c r="ETY16" s="411"/>
      <c r="ETZ16" s="411"/>
      <c r="EUA16" s="411"/>
      <c r="EUB16" s="411"/>
      <c r="EUC16" s="411"/>
      <c r="EUD16" s="411"/>
      <c r="EUE16" s="411"/>
      <c r="EUF16" s="411"/>
      <c r="EUG16" s="411"/>
      <c r="EUH16" s="411"/>
      <c r="EUI16" s="411"/>
      <c r="EUJ16" s="411"/>
      <c r="EUK16" s="411"/>
      <c r="EUL16" s="411"/>
      <c r="EUM16" s="411"/>
      <c r="EUN16" s="411"/>
      <c r="EUO16" s="411"/>
      <c r="EUP16" s="411"/>
      <c r="EUQ16" s="411"/>
      <c r="EUR16" s="411"/>
      <c r="EUS16" s="411"/>
      <c r="EUT16" s="411"/>
      <c r="EUU16" s="411"/>
      <c r="EUV16" s="411"/>
      <c r="EUW16" s="411"/>
      <c r="EUX16" s="411"/>
      <c r="EUY16" s="411"/>
      <c r="EUZ16" s="411"/>
      <c r="EVA16" s="411"/>
      <c r="EVB16" s="411"/>
      <c r="EVC16" s="411"/>
      <c r="EVD16" s="411"/>
      <c r="EVE16" s="411"/>
      <c r="EVF16" s="411"/>
      <c r="EVG16" s="411"/>
      <c r="EVH16" s="411"/>
      <c r="EVI16" s="411"/>
      <c r="EVJ16" s="411"/>
      <c r="EVK16" s="411"/>
      <c r="EVL16" s="411"/>
      <c r="EVM16" s="411"/>
      <c r="EVN16" s="411"/>
      <c r="EVO16" s="411"/>
      <c r="EVP16" s="411"/>
      <c r="EVQ16" s="411"/>
      <c r="EVR16" s="411"/>
      <c r="EVS16" s="411"/>
      <c r="EVT16" s="411"/>
      <c r="EVU16" s="411"/>
      <c r="EVV16" s="411"/>
      <c r="EVW16" s="411"/>
      <c r="EVX16" s="411"/>
      <c r="EVY16" s="411"/>
      <c r="EVZ16" s="411"/>
      <c r="EWA16" s="411"/>
      <c r="EWB16" s="411"/>
      <c r="EWC16" s="411"/>
      <c r="EWD16" s="411"/>
      <c r="EWE16" s="411"/>
      <c r="EWF16" s="411"/>
      <c r="EWG16" s="411"/>
      <c r="EWH16" s="411"/>
      <c r="EWI16" s="411"/>
      <c r="EWJ16" s="411"/>
      <c r="EWK16" s="411"/>
      <c r="EWL16" s="411"/>
      <c r="EWM16" s="411"/>
      <c r="EWN16" s="411"/>
      <c r="EWO16" s="411"/>
      <c r="EWP16" s="411"/>
      <c r="EWQ16" s="411"/>
      <c r="EWR16" s="411"/>
      <c r="EWS16" s="411"/>
      <c r="EWT16" s="411"/>
      <c r="EWU16" s="411"/>
      <c r="EWV16" s="411"/>
      <c r="EWW16" s="411"/>
      <c r="EWX16" s="411"/>
      <c r="EWY16" s="411"/>
      <c r="EWZ16" s="411"/>
      <c r="EXA16" s="411"/>
      <c r="EXB16" s="411"/>
      <c r="EXC16" s="411"/>
      <c r="EXD16" s="411"/>
      <c r="EXE16" s="411"/>
      <c r="EXF16" s="411"/>
      <c r="EXG16" s="411"/>
      <c r="EXH16" s="411"/>
      <c r="EXI16" s="411"/>
      <c r="EXJ16" s="411"/>
      <c r="EXK16" s="411"/>
      <c r="EXL16" s="411"/>
      <c r="EXM16" s="411"/>
      <c r="EXN16" s="411"/>
      <c r="EXO16" s="411"/>
      <c r="EXP16" s="411"/>
      <c r="EXQ16" s="411"/>
      <c r="EXR16" s="411"/>
      <c r="EXS16" s="411"/>
      <c r="EXT16" s="411"/>
      <c r="EXU16" s="411"/>
      <c r="EXV16" s="411"/>
      <c r="EXW16" s="411"/>
      <c r="EXX16" s="411"/>
      <c r="EXY16" s="411"/>
      <c r="EXZ16" s="411"/>
      <c r="EYA16" s="411"/>
      <c r="EYB16" s="411"/>
      <c r="EYC16" s="411"/>
      <c r="EYD16" s="411"/>
      <c r="EYE16" s="411"/>
      <c r="EYF16" s="411"/>
      <c r="EYG16" s="411"/>
      <c r="EYH16" s="411"/>
      <c r="EYI16" s="411"/>
      <c r="EYJ16" s="411"/>
      <c r="EYK16" s="411"/>
      <c r="EYL16" s="411"/>
      <c r="EYM16" s="411"/>
      <c r="EYN16" s="411"/>
      <c r="EYO16" s="411"/>
      <c r="EYP16" s="411"/>
      <c r="EYQ16" s="411"/>
      <c r="EYR16" s="411"/>
      <c r="EYS16" s="411"/>
      <c r="EYT16" s="411"/>
      <c r="EYU16" s="411"/>
      <c r="EYV16" s="411"/>
      <c r="EYW16" s="411"/>
      <c r="EYX16" s="411"/>
      <c r="EYY16" s="411"/>
      <c r="EYZ16" s="411"/>
      <c r="EZA16" s="411"/>
      <c r="EZB16" s="411"/>
      <c r="EZC16" s="411"/>
      <c r="EZD16" s="411"/>
      <c r="EZE16" s="411"/>
      <c r="EZF16" s="411"/>
      <c r="EZG16" s="411"/>
      <c r="EZH16" s="411"/>
      <c r="EZI16" s="411"/>
      <c r="EZJ16" s="411"/>
      <c r="EZK16" s="411"/>
      <c r="EZL16" s="411"/>
      <c r="EZM16" s="411"/>
      <c r="EZN16" s="411"/>
      <c r="EZO16" s="411"/>
      <c r="EZP16" s="411"/>
      <c r="EZQ16" s="411"/>
      <c r="EZR16" s="411"/>
      <c r="EZS16" s="411"/>
      <c r="EZT16" s="411"/>
      <c r="EZU16" s="411"/>
      <c r="EZV16" s="411"/>
      <c r="EZW16" s="411"/>
      <c r="EZX16" s="411"/>
      <c r="EZY16" s="411"/>
      <c r="EZZ16" s="411"/>
      <c r="FAA16" s="411"/>
      <c r="FAB16" s="411"/>
      <c r="FAC16" s="411"/>
      <c r="FAD16" s="411"/>
      <c r="FAE16" s="411"/>
      <c r="FAF16" s="411"/>
      <c r="FAG16" s="411"/>
      <c r="FAH16" s="411"/>
      <c r="FAI16" s="411"/>
      <c r="FAJ16" s="411"/>
      <c r="FAK16" s="411"/>
      <c r="FAL16" s="411"/>
      <c r="FAM16" s="411"/>
      <c r="FAN16" s="411"/>
      <c r="FAO16" s="411"/>
      <c r="FAP16" s="411"/>
    </row>
    <row r="17" spans="2:4098" ht="19.5" customHeight="1" thickBot="1" x14ac:dyDescent="0.25">
      <c r="B17" s="343"/>
      <c r="C17" s="344"/>
      <c r="D17" s="336"/>
      <c r="E17" s="356"/>
      <c r="F17" s="277"/>
      <c r="G17" s="283"/>
      <c r="H17" s="283"/>
      <c r="I17" s="472"/>
      <c r="J17" s="277"/>
      <c r="K17" s="172">
        <f>K13+K15</f>
        <v>18575.599999999999</v>
      </c>
      <c r="L17" s="173"/>
      <c r="M17" s="417"/>
      <c r="N17" s="417"/>
      <c r="O17" s="417"/>
      <c r="P17" s="415"/>
      <c r="Q17" s="415"/>
      <c r="R17" s="415"/>
      <c r="S17" s="417"/>
      <c r="T17" s="138"/>
      <c r="U17" s="419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411"/>
      <c r="CP17" s="411"/>
      <c r="CQ17" s="411"/>
      <c r="CR17" s="411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1"/>
      <c r="DE17" s="411"/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11"/>
      <c r="DT17" s="411"/>
      <c r="DU17" s="411"/>
      <c r="DV17" s="411"/>
      <c r="DW17" s="411"/>
      <c r="DX17" s="411"/>
      <c r="DY17" s="411"/>
      <c r="DZ17" s="411"/>
      <c r="EA17" s="411"/>
      <c r="EB17" s="411"/>
      <c r="EC17" s="411"/>
      <c r="ED17" s="411"/>
      <c r="EE17" s="411"/>
      <c r="EF17" s="411"/>
      <c r="EG17" s="411"/>
      <c r="EH17" s="411"/>
      <c r="EI17" s="411"/>
      <c r="EJ17" s="411"/>
      <c r="EK17" s="411"/>
      <c r="EL17" s="411"/>
      <c r="EM17" s="411"/>
      <c r="EN17" s="411"/>
      <c r="EO17" s="411"/>
      <c r="EP17" s="411"/>
      <c r="EQ17" s="411"/>
      <c r="ER17" s="411"/>
      <c r="ES17" s="411"/>
      <c r="ET17" s="411"/>
      <c r="EU17" s="411"/>
      <c r="EV17" s="411"/>
      <c r="EW17" s="411"/>
      <c r="EX17" s="411"/>
      <c r="EY17" s="411"/>
      <c r="EZ17" s="411"/>
      <c r="FA17" s="411"/>
      <c r="FB17" s="411"/>
      <c r="FC17" s="411"/>
      <c r="FD17" s="411"/>
      <c r="FE17" s="411"/>
      <c r="FF17" s="411"/>
      <c r="FG17" s="411"/>
      <c r="FH17" s="411"/>
      <c r="FI17" s="411"/>
      <c r="FJ17" s="411"/>
      <c r="FK17" s="411"/>
      <c r="FL17" s="411"/>
      <c r="FM17" s="411"/>
      <c r="FN17" s="411"/>
      <c r="FO17" s="411"/>
      <c r="FP17" s="411"/>
      <c r="FQ17" s="411"/>
      <c r="FR17" s="411"/>
      <c r="FS17" s="411"/>
      <c r="FT17" s="411"/>
      <c r="FU17" s="411"/>
      <c r="FV17" s="411"/>
      <c r="FW17" s="411"/>
      <c r="FX17" s="411"/>
      <c r="FY17" s="411"/>
      <c r="FZ17" s="411"/>
      <c r="GA17" s="411"/>
      <c r="GB17" s="411"/>
      <c r="GC17" s="411"/>
      <c r="GD17" s="411"/>
      <c r="GE17" s="411"/>
      <c r="GF17" s="411"/>
      <c r="GG17" s="411"/>
      <c r="GH17" s="411"/>
      <c r="GI17" s="411"/>
      <c r="GJ17" s="411"/>
      <c r="GK17" s="411"/>
      <c r="GL17" s="411"/>
      <c r="GM17" s="411"/>
      <c r="GN17" s="411"/>
      <c r="GO17" s="411"/>
      <c r="GP17" s="411"/>
      <c r="GQ17" s="411"/>
      <c r="GR17" s="411"/>
      <c r="GS17" s="411"/>
      <c r="GT17" s="411"/>
      <c r="GU17" s="411"/>
      <c r="GV17" s="411"/>
      <c r="GW17" s="411"/>
      <c r="GX17" s="411"/>
      <c r="GY17" s="411"/>
      <c r="GZ17" s="411"/>
      <c r="HA17" s="411"/>
      <c r="HB17" s="411"/>
      <c r="HC17" s="411"/>
      <c r="HD17" s="411"/>
      <c r="HE17" s="411"/>
      <c r="HF17" s="411"/>
      <c r="HG17" s="411"/>
      <c r="HH17" s="411"/>
      <c r="HI17" s="411"/>
      <c r="HJ17" s="411"/>
      <c r="HK17" s="411"/>
      <c r="HL17" s="411"/>
      <c r="HM17" s="411"/>
      <c r="HN17" s="411"/>
      <c r="HO17" s="411"/>
      <c r="HP17" s="411"/>
      <c r="HQ17" s="411"/>
      <c r="HR17" s="411"/>
      <c r="HS17" s="411"/>
      <c r="HT17" s="411"/>
      <c r="HU17" s="411"/>
      <c r="HV17" s="411"/>
      <c r="HW17" s="411"/>
      <c r="HX17" s="411"/>
      <c r="HY17" s="411"/>
      <c r="HZ17" s="411"/>
      <c r="IA17" s="411"/>
      <c r="IB17" s="411"/>
      <c r="IC17" s="411"/>
      <c r="ID17" s="411"/>
      <c r="IE17" s="411"/>
      <c r="IF17" s="411"/>
      <c r="IG17" s="411"/>
      <c r="IH17" s="411"/>
      <c r="II17" s="411"/>
      <c r="IJ17" s="411"/>
      <c r="IK17" s="411"/>
      <c r="IL17" s="411"/>
      <c r="IM17" s="411"/>
      <c r="IN17" s="411"/>
      <c r="IO17" s="411"/>
      <c r="IP17" s="411"/>
      <c r="IQ17" s="411"/>
      <c r="IR17" s="411"/>
      <c r="IS17" s="411"/>
      <c r="IT17" s="411"/>
      <c r="IU17" s="411"/>
      <c r="IV17" s="411"/>
      <c r="IW17" s="411"/>
      <c r="IX17" s="411"/>
      <c r="IY17" s="411"/>
      <c r="IZ17" s="411"/>
      <c r="JA17" s="411"/>
      <c r="JB17" s="411"/>
      <c r="JC17" s="411"/>
      <c r="JD17" s="411"/>
      <c r="JE17" s="411"/>
      <c r="JF17" s="411"/>
      <c r="JG17" s="411"/>
      <c r="JH17" s="411"/>
      <c r="JI17" s="411"/>
      <c r="JJ17" s="411"/>
      <c r="JK17" s="411"/>
      <c r="JL17" s="411"/>
      <c r="JM17" s="411"/>
      <c r="JN17" s="411"/>
      <c r="JO17" s="411"/>
      <c r="JP17" s="411"/>
      <c r="JQ17" s="411"/>
      <c r="JR17" s="411"/>
      <c r="JS17" s="411"/>
      <c r="JT17" s="411"/>
      <c r="JU17" s="411"/>
      <c r="JV17" s="411"/>
      <c r="JW17" s="411"/>
      <c r="JX17" s="411"/>
      <c r="JY17" s="411"/>
      <c r="JZ17" s="411"/>
      <c r="KA17" s="411"/>
      <c r="KB17" s="411"/>
      <c r="KC17" s="411"/>
      <c r="KD17" s="411"/>
      <c r="KE17" s="411"/>
      <c r="KF17" s="411"/>
      <c r="KG17" s="411"/>
      <c r="KH17" s="411"/>
      <c r="KI17" s="411"/>
      <c r="KJ17" s="411"/>
      <c r="KK17" s="411"/>
      <c r="KL17" s="411"/>
      <c r="KM17" s="411"/>
      <c r="KN17" s="411"/>
      <c r="KO17" s="411"/>
      <c r="KP17" s="411"/>
      <c r="KQ17" s="411"/>
      <c r="KR17" s="411"/>
      <c r="KS17" s="411"/>
      <c r="KT17" s="411"/>
      <c r="KU17" s="411"/>
      <c r="KV17" s="411"/>
      <c r="KW17" s="411"/>
      <c r="KX17" s="411"/>
      <c r="KY17" s="411"/>
      <c r="KZ17" s="411"/>
      <c r="LA17" s="411"/>
      <c r="LB17" s="411"/>
      <c r="LC17" s="411"/>
      <c r="LD17" s="411"/>
      <c r="LE17" s="411"/>
      <c r="LF17" s="411"/>
      <c r="LG17" s="411"/>
      <c r="LH17" s="411"/>
      <c r="LI17" s="411"/>
      <c r="LJ17" s="411"/>
      <c r="LK17" s="411"/>
      <c r="LL17" s="411"/>
      <c r="LM17" s="411"/>
      <c r="LN17" s="411"/>
      <c r="LO17" s="411"/>
      <c r="LP17" s="411"/>
      <c r="LQ17" s="411"/>
      <c r="LR17" s="411"/>
      <c r="LS17" s="411"/>
      <c r="LT17" s="411"/>
      <c r="LU17" s="411"/>
      <c r="LV17" s="411"/>
      <c r="LW17" s="411"/>
      <c r="LX17" s="411"/>
      <c r="LY17" s="411"/>
      <c r="LZ17" s="411"/>
      <c r="MA17" s="411"/>
      <c r="MB17" s="411"/>
      <c r="MC17" s="411"/>
      <c r="MD17" s="411"/>
      <c r="ME17" s="411"/>
      <c r="MF17" s="411"/>
      <c r="MG17" s="411"/>
      <c r="MH17" s="411"/>
      <c r="MI17" s="411"/>
      <c r="MJ17" s="411"/>
      <c r="MK17" s="411"/>
      <c r="ML17" s="411"/>
      <c r="MM17" s="411"/>
      <c r="MN17" s="411"/>
      <c r="MO17" s="411"/>
      <c r="MP17" s="411"/>
      <c r="MQ17" s="411"/>
      <c r="MR17" s="411"/>
      <c r="MS17" s="411"/>
      <c r="MT17" s="411"/>
      <c r="MU17" s="411"/>
      <c r="MV17" s="411"/>
      <c r="MW17" s="411"/>
      <c r="MX17" s="411"/>
      <c r="MY17" s="411"/>
      <c r="MZ17" s="411"/>
      <c r="NA17" s="411"/>
      <c r="NB17" s="411"/>
      <c r="NC17" s="411"/>
      <c r="ND17" s="411"/>
      <c r="NE17" s="411"/>
      <c r="NF17" s="411"/>
      <c r="NG17" s="411"/>
      <c r="NH17" s="411"/>
      <c r="NI17" s="411"/>
      <c r="NJ17" s="411"/>
      <c r="NK17" s="411"/>
      <c r="NL17" s="411"/>
      <c r="NM17" s="411"/>
      <c r="NN17" s="411"/>
      <c r="NO17" s="411"/>
      <c r="NP17" s="411"/>
      <c r="NQ17" s="411"/>
      <c r="NR17" s="411"/>
      <c r="NS17" s="411"/>
      <c r="NT17" s="411"/>
      <c r="NU17" s="411"/>
      <c r="NV17" s="411"/>
      <c r="NW17" s="411"/>
      <c r="NX17" s="411"/>
      <c r="NY17" s="411"/>
      <c r="NZ17" s="411"/>
      <c r="OA17" s="411"/>
      <c r="OB17" s="411"/>
      <c r="OC17" s="411"/>
      <c r="OD17" s="411"/>
      <c r="OE17" s="411"/>
      <c r="OF17" s="411"/>
      <c r="OG17" s="411"/>
      <c r="OH17" s="411"/>
      <c r="OI17" s="411"/>
      <c r="OJ17" s="411"/>
      <c r="OK17" s="411"/>
      <c r="OL17" s="411"/>
      <c r="OM17" s="411"/>
      <c r="ON17" s="411"/>
      <c r="OO17" s="411"/>
      <c r="OP17" s="411"/>
      <c r="OQ17" s="411"/>
      <c r="OR17" s="411"/>
      <c r="OS17" s="411"/>
      <c r="OT17" s="411"/>
      <c r="OU17" s="411"/>
      <c r="OV17" s="411"/>
      <c r="OW17" s="411"/>
      <c r="OX17" s="411"/>
      <c r="OY17" s="411"/>
      <c r="OZ17" s="411"/>
      <c r="PA17" s="411"/>
      <c r="PB17" s="411"/>
      <c r="PC17" s="411"/>
      <c r="PD17" s="411"/>
      <c r="PE17" s="411"/>
      <c r="PF17" s="411"/>
      <c r="PG17" s="411"/>
      <c r="PH17" s="411"/>
      <c r="PI17" s="411"/>
      <c r="PJ17" s="411"/>
      <c r="PK17" s="411"/>
      <c r="PL17" s="411"/>
      <c r="PM17" s="411"/>
      <c r="PN17" s="411"/>
      <c r="PO17" s="411"/>
      <c r="PP17" s="411"/>
      <c r="PQ17" s="411"/>
      <c r="PR17" s="411"/>
      <c r="PS17" s="411"/>
      <c r="PT17" s="411"/>
      <c r="PU17" s="411"/>
      <c r="PV17" s="411"/>
      <c r="PW17" s="411"/>
      <c r="PX17" s="411"/>
      <c r="PY17" s="411"/>
      <c r="PZ17" s="411"/>
      <c r="QA17" s="411"/>
      <c r="QB17" s="411"/>
      <c r="QC17" s="411"/>
      <c r="QD17" s="411"/>
      <c r="QE17" s="411"/>
      <c r="QF17" s="411"/>
      <c r="QG17" s="411"/>
      <c r="QH17" s="411"/>
      <c r="QI17" s="411"/>
      <c r="QJ17" s="411"/>
      <c r="QK17" s="411"/>
      <c r="QL17" s="411"/>
      <c r="QM17" s="411"/>
      <c r="QN17" s="411"/>
      <c r="QO17" s="411"/>
      <c r="QP17" s="411"/>
      <c r="QQ17" s="411"/>
      <c r="QR17" s="411"/>
      <c r="QS17" s="411"/>
      <c r="QT17" s="411"/>
      <c r="QU17" s="411"/>
      <c r="QV17" s="411"/>
      <c r="QW17" s="411"/>
      <c r="QX17" s="411"/>
      <c r="QY17" s="411"/>
      <c r="QZ17" s="411"/>
      <c r="RA17" s="411"/>
      <c r="RB17" s="411"/>
      <c r="RC17" s="411"/>
      <c r="RD17" s="411"/>
      <c r="RE17" s="411"/>
      <c r="RF17" s="411"/>
      <c r="RG17" s="411"/>
      <c r="RH17" s="411"/>
      <c r="RI17" s="411"/>
      <c r="RJ17" s="411"/>
      <c r="RK17" s="411"/>
      <c r="RL17" s="411"/>
      <c r="RM17" s="411"/>
      <c r="RN17" s="411"/>
      <c r="RO17" s="411"/>
      <c r="RP17" s="411"/>
      <c r="RQ17" s="411"/>
      <c r="RR17" s="411"/>
      <c r="RS17" s="411"/>
      <c r="RT17" s="411"/>
      <c r="RU17" s="411"/>
      <c r="RV17" s="411"/>
      <c r="RW17" s="411"/>
      <c r="RX17" s="411"/>
      <c r="RY17" s="411"/>
      <c r="RZ17" s="411"/>
      <c r="SA17" s="411"/>
      <c r="SB17" s="411"/>
      <c r="SC17" s="411"/>
      <c r="SD17" s="411"/>
      <c r="SE17" s="411"/>
      <c r="SF17" s="411"/>
      <c r="SG17" s="411"/>
      <c r="SH17" s="411"/>
      <c r="SI17" s="411"/>
      <c r="SJ17" s="411"/>
      <c r="SK17" s="411"/>
      <c r="SL17" s="411"/>
      <c r="SM17" s="411"/>
      <c r="SN17" s="411"/>
      <c r="SO17" s="411"/>
      <c r="SP17" s="411"/>
      <c r="SQ17" s="411"/>
      <c r="SR17" s="411"/>
      <c r="SS17" s="411"/>
      <c r="ST17" s="411"/>
      <c r="SU17" s="411"/>
      <c r="SV17" s="411"/>
      <c r="SW17" s="411"/>
      <c r="SX17" s="411"/>
      <c r="SY17" s="411"/>
      <c r="SZ17" s="411"/>
      <c r="TA17" s="411"/>
      <c r="TB17" s="411"/>
      <c r="TC17" s="411"/>
      <c r="TD17" s="411"/>
      <c r="TE17" s="411"/>
      <c r="TF17" s="411"/>
      <c r="TG17" s="411"/>
      <c r="TH17" s="411"/>
      <c r="TI17" s="411"/>
      <c r="TJ17" s="411"/>
      <c r="TK17" s="411"/>
      <c r="TL17" s="411"/>
      <c r="TM17" s="411"/>
      <c r="TN17" s="411"/>
      <c r="TO17" s="411"/>
      <c r="TP17" s="411"/>
      <c r="TQ17" s="411"/>
      <c r="TR17" s="411"/>
      <c r="TS17" s="411"/>
      <c r="TT17" s="411"/>
      <c r="TU17" s="411"/>
      <c r="TV17" s="411"/>
      <c r="TW17" s="411"/>
      <c r="TX17" s="411"/>
      <c r="TY17" s="411"/>
      <c r="TZ17" s="411"/>
      <c r="UA17" s="411"/>
      <c r="UB17" s="411"/>
      <c r="UC17" s="411"/>
      <c r="UD17" s="411"/>
      <c r="UE17" s="411"/>
      <c r="UF17" s="411"/>
      <c r="UG17" s="411"/>
      <c r="UH17" s="411"/>
      <c r="UI17" s="411"/>
      <c r="UJ17" s="411"/>
      <c r="UK17" s="411"/>
      <c r="UL17" s="411"/>
      <c r="UM17" s="411"/>
      <c r="UN17" s="411"/>
      <c r="UO17" s="411"/>
      <c r="UP17" s="411"/>
      <c r="UQ17" s="411"/>
      <c r="UR17" s="411"/>
      <c r="US17" s="411"/>
      <c r="UT17" s="411"/>
      <c r="UU17" s="411"/>
      <c r="UV17" s="411"/>
      <c r="UW17" s="411"/>
      <c r="UX17" s="411"/>
      <c r="UY17" s="411"/>
      <c r="UZ17" s="411"/>
      <c r="VA17" s="411"/>
      <c r="VB17" s="411"/>
      <c r="VC17" s="411"/>
      <c r="VD17" s="411"/>
      <c r="VE17" s="411"/>
      <c r="VF17" s="411"/>
      <c r="VG17" s="411"/>
      <c r="VH17" s="411"/>
      <c r="VI17" s="411"/>
      <c r="VJ17" s="411"/>
      <c r="VK17" s="411"/>
      <c r="VL17" s="411"/>
      <c r="VM17" s="411"/>
      <c r="VN17" s="411"/>
      <c r="VO17" s="411"/>
      <c r="VP17" s="411"/>
      <c r="VQ17" s="411"/>
      <c r="VR17" s="411"/>
      <c r="VS17" s="411"/>
      <c r="VT17" s="411"/>
      <c r="VU17" s="411"/>
      <c r="VV17" s="411"/>
      <c r="VW17" s="411"/>
      <c r="VX17" s="411"/>
      <c r="VY17" s="411"/>
      <c r="VZ17" s="411"/>
      <c r="WA17" s="411"/>
      <c r="WB17" s="411"/>
      <c r="WC17" s="411"/>
      <c r="WD17" s="411"/>
      <c r="WE17" s="411"/>
      <c r="WF17" s="411"/>
      <c r="WG17" s="411"/>
      <c r="WH17" s="411"/>
      <c r="WI17" s="411"/>
      <c r="WJ17" s="411"/>
      <c r="WK17" s="411"/>
      <c r="WL17" s="411"/>
      <c r="WM17" s="411"/>
      <c r="WN17" s="411"/>
      <c r="WO17" s="411"/>
      <c r="WP17" s="411"/>
      <c r="WQ17" s="411"/>
      <c r="WR17" s="411"/>
      <c r="WS17" s="411"/>
      <c r="WT17" s="411"/>
      <c r="WU17" s="411"/>
      <c r="WV17" s="411"/>
      <c r="WW17" s="411"/>
      <c r="WX17" s="411"/>
      <c r="WY17" s="411"/>
      <c r="WZ17" s="411"/>
      <c r="XA17" s="411"/>
      <c r="XB17" s="411"/>
      <c r="XC17" s="411"/>
      <c r="XD17" s="411"/>
      <c r="XE17" s="411"/>
      <c r="XF17" s="411"/>
      <c r="XG17" s="411"/>
      <c r="XH17" s="411"/>
      <c r="XI17" s="411"/>
      <c r="XJ17" s="411"/>
      <c r="XK17" s="411"/>
      <c r="XL17" s="411"/>
      <c r="XM17" s="411"/>
      <c r="XN17" s="411"/>
      <c r="XO17" s="411"/>
      <c r="XP17" s="411"/>
      <c r="XQ17" s="411"/>
      <c r="XR17" s="411"/>
      <c r="XS17" s="411"/>
      <c r="XT17" s="411"/>
      <c r="XU17" s="411"/>
      <c r="XV17" s="411"/>
      <c r="XW17" s="411"/>
      <c r="XX17" s="411"/>
      <c r="XY17" s="411"/>
      <c r="XZ17" s="411"/>
      <c r="YA17" s="411"/>
      <c r="YB17" s="411"/>
      <c r="YC17" s="411"/>
      <c r="YD17" s="411"/>
      <c r="YE17" s="411"/>
      <c r="YF17" s="411"/>
      <c r="YG17" s="411"/>
      <c r="YH17" s="411"/>
      <c r="YI17" s="411"/>
      <c r="YJ17" s="411"/>
      <c r="YK17" s="411"/>
      <c r="YL17" s="411"/>
      <c r="YM17" s="411"/>
      <c r="YN17" s="411"/>
      <c r="YO17" s="411"/>
      <c r="YP17" s="411"/>
      <c r="YQ17" s="411"/>
      <c r="YR17" s="411"/>
      <c r="YS17" s="411"/>
      <c r="YT17" s="411"/>
      <c r="YU17" s="411"/>
      <c r="YV17" s="411"/>
      <c r="YW17" s="411"/>
      <c r="YX17" s="411"/>
      <c r="YY17" s="411"/>
      <c r="YZ17" s="411"/>
      <c r="ZA17" s="411"/>
      <c r="ZB17" s="411"/>
      <c r="ZC17" s="411"/>
      <c r="ZD17" s="411"/>
      <c r="ZE17" s="411"/>
      <c r="ZF17" s="411"/>
      <c r="ZG17" s="411"/>
      <c r="ZH17" s="411"/>
      <c r="ZI17" s="411"/>
      <c r="ZJ17" s="411"/>
      <c r="ZK17" s="411"/>
      <c r="ZL17" s="411"/>
      <c r="ZM17" s="411"/>
      <c r="ZN17" s="411"/>
      <c r="ZO17" s="411"/>
      <c r="ZP17" s="411"/>
      <c r="ZQ17" s="411"/>
      <c r="ZR17" s="411"/>
      <c r="ZS17" s="411"/>
      <c r="ZT17" s="411"/>
      <c r="ZU17" s="411"/>
      <c r="ZV17" s="411"/>
      <c r="ZW17" s="411"/>
      <c r="ZX17" s="411"/>
      <c r="ZY17" s="411"/>
      <c r="ZZ17" s="411"/>
      <c r="AAA17" s="411"/>
      <c r="AAB17" s="411"/>
      <c r="AAC17" s="411"/>
      <c r="AAD17" s="411"/>
      <c r="AAE17" s="411"/>
      <c r="AAF17" s="411"/>
      <c r="AAG17" s="411"/>
      <c r="AAH17" s="411"/>
      <c r="AAI17" s="411"/>
      <c r="AAJ17" s="411"/>
      <c r="AAK17" s="411"/>
      <c r="AAL17" s="411"/>
      <c r="AAM17" s="411"/>
      <c r="AAN17" s="411"/>
      <c r="AAO17" s="411"/>
      <c r="AAP17" s="411"/>
      <c r="AAQ17" s="411"/>
      <c r="AAR17" s="411"/>
      <c r="AAS17" s="411"/>
      <c r="AAT17" s="411"/>
      <c r="AAU17" s="411"/>
      <c r="AAV17" s="411"/>
      <c r="AAW17" s="411"/>
      <c r="AAX17" s="411"/>
      <c r="AAY17" s="411"/>
      <c r="AAZ17" s="411"/>
      <c r="ABA17" s="411"/>
      <c r="ABB17" s="411"/>
      <c r="ABC17" s="411"/>
      <c r="ABD17" s="411"/>
      <c r="ABE17" s="411"/>
      <c r="ABF17" s="411"/>
      <c r="ABG17" s="411"/>
      <c r="ABH17" s="411"/>
      <c r="ABI17" s="411"/>
      <c r="ABJ17" s="411"/>
      <c r="ABK17" s="411"/>
      <c r="ABL17" s="411"/>
      <c r="ABM17" s="411"/>
      <c r="ABN17" s="411"/>
      <c r="ABO17" s="411"/>
      <c r="ABP17" s="411"/>
      <c r="ABQ17" s="411"/>
      <c r="ABR17" s="411"/>
      <c r="ABS17" s="411"/>
      <c r="ABT17" s="411"/>
      <c r="ABU17" s="411"/>
      <c r="ABV17" s="411"/>
      <c r="ABW17" s="411"/>
      <c r="ABX17" s="411"/>
      <c r="ABY17" s="411"/>
      <c r="ABZ17" s="411"/>
      <c r="ACA17" s="411"/>
      <c r="ACB17" s="411"/>
      <c r="ACC17" s="411"/>
      <c r="ACD17" s="411"/>
      <c r="ACE17" s="411"/>
      <c r="ACF17" s="411"/>
      <c r="ACG17" s="411"/>
      <c r="ACH17" s="411"/>
      <c r="ACI17" s="411"/>
      <c r="ACJ17" s="411"/>
      <c r="ACK17" s="411"/>
      <c r="ACL17" s="411"/>
      <c r="ACM17" s="411"/>
      <c r="ACN17" s="411"/>
      <c r="ACO17" s="411"/>
      <c r="ACP17" s="411"/>
      <c r="ACQ17" s="411"/>
      <c r="ACR17" s="411"/>
      <c r="ACS17" s="411"/>
      <c r="ACT17" s="411"/>
      <c r="ACU17" s="411"/>
      <c r="ACV17" s="411"/>
      <c r="ACW17" s="411"/>
      <c r="ACX17" s="411"/>
      <c r="ACY17" s="411"/>
      <c r="ACZ17" s="411"/>
      <c r="ADA17" s="411"/>
      <c r="ADB17" s="411"/>
      <c r="ADC17" s="411"/>
      <c r="ADD17" s="411"/>
      <c r="ADE17" s="411"/>
      <c r="ADF17" s="411"/>
      <c r="ADG17" s="411"/>
      <c r="ADH17" s="411"/>
      <c r="ADI17" s="411"/>
      <c r="ADJ17" s="411"/>
      <c r="ADK17" s="411"/>
      <c r="ADL17" s="411"/>
      <c r="ADM17" s="411"/>
      <c r="ADN17" s="411"/>
      <c r="ADO17" s="411"/>
      <c r="ADP17" s="411"/>
      <c r="ADQ17" s="411"/>
      <c r="ADR17" s="411"/>
      <c r="ADS17" s="411"/>
      <c r="ADT17" s="411"/>
      <c r="ADU17" s="411"/>
      <c r="ADV17" s="411"/>
      <c r="ADW17" s="411"/>
      <c r="ADX17" s="411"/>
      <c r="ADY17" s="411"/>
      <c r="ADZ17" s="411"/>
      <c r="AEA17" s="411"/>
      <c r="AEB17" s="411"/>
      <c r="AEC17" s="411"/>
      <c r="AED17" s="411"/>
      <c r="AEE17" s="411"/>
      <c r="AEF17" s="411"/>
      <c r="AEG17" s="411"/>
      <c r="AEH17" s="411"/>
      <c r="AEI17" s="411"/>
      <c r="AEJ17" s="411"/>
      <c r="AEK17" s="411"/>
      <c r="AEL17" s="411"/>
      <c r="AEM17" s="411"/>
      <c r="AEN17" s="411"/>
      <c r="AEO17" s="411"/>
      <c r="AEP17" s="411"/>
      <c r="AEQ17" s="411"/>
      <c r="AER17" s="411"/>
      <c r="AES17" s="411"/>
      <c r="AET17" s="411"/>
      <c r="AEU17" s="411"/>
      <c r="AEV17" s="411"/>
      <c r="AEW17" s="411"/>
      <c r="AEX17" s="411"/>
      <c r="AEY17" s="411"/>
      <c r="AEZ17" s="411"/>
      <c r="AFA17" s="411"/>
      <c r="AFB17" s="411"/>
      <c r="AFC17" s="411"/>
      <c r="AFD17" s="411"/>
      <c r="AFE17" s="411"/>
      <c r="AFF17" s="411"/>
      <c r="AFG17" s="411"/>
      <c r="AFH17" s="411"/>
      <c r="AFI17" s="411"/>
      <c r="AFJ17" s="411"/>
      <c r="AFK17" s="411"/>
      <c r="AFL17" s="411"/>
      <c r="AFM17" s="411"/>
      <c r="AFN17" s="411"/>
      <c r="AFO17" s="411"/>
      <c r="AFP17" s="411"/>
      <c r="AFQ17" s="411"/>
      <c r="AFR17" s="411"/>
      <c r="AFS17" s="411"/>
      <c r="AFT17" s="411"/>
      <c r="AFU17" s="411"/>
      <c r="AFV17" s="411"/>
      <c r="AFW17" s="411"/>
      <c r="AFX17" s="411"/>
      <c r="AFY17" s="411"/>
      <c r="AFZ17" s="411"/>
      <c r="AGA17" s="411"/>
      <c r="AGB17" s="411"/>
      <c r="AGC17" s="411"/>
      <c r="AGD17" s="411"/>
      <c r="AGE17" s="411"/>
      <c r="AGF17" s="411"/>
      <c r="AGG17" s="411"/>
      <c r="AGH17" s="411"/>
      <c r="AGI17" s="411"/>
      <c r="AGJ17" s="411"/>
      <c r="AGK17" s="411"/>
      <c r="AGL17" s="411"/>
      <c r="AGM17" s="411"/>
      <c r="AGN17" s="411"/>
      <c r="AGO17" s="411"/>
      <c r="AGP17" s="411"/>
      <c r="AGQ17" s="411"/>
      <c r="AGR17" s="411"/>
      <c r="AGS17" s="411"/>
      <c r="AGT17" s="411"/>
      <c r="AGU17" s="411"/>
      <c r="AGV17" s="411"/>
      <c r="AGW17" s="411"/>
      <c r="AGX17" s="411"/>
      <c r="AGY17" s="411"/>
      <c r="AGZ17" s="411"/>
      <c r="AHA17" s="411"/>
      <c r="AHB17" s="411"/>
      <c r="AHC17" s="411"/>
      <c r="AHD17" s="411"/>
      <c r="AHE17" s="411"/>
      <c r="AHF17" s="411"/>
      <c r="AHG17" s="411"/>
      <c r="AHH17" s="411"/>
      <c r="AHI17" s="411"/>
      <c r="AHJ17" s="411"/>
      <c r="AHK17" s="411"/>
      <c r="AHL17" s="411"/>
      <c r="AHM17" s="411"/>
      <c r="AHN17" s="411"/>
      <c r="AHO17" s="411"/>
      <c r="AHP17" s="411"/>
      <c r="AHQ17" s="411"/>
      <c r="AHR17" s="411"/>
      <c r="AHS17" s="411"/>
      <c r="AHT17" s="411"/>
      <c r="AHU17" s="411"/>
      <c r="AHV17" s="411"/>
      <c r="AHW17" s="411"/>
      <c r="AHX17" s="411"/>
      <c r="AHY17" s="411"/>
      <c r="AHZ17" s="411"/>
      <c r="AIA17" s="411"/>
      <c r="AIB17" s="411"/>
      <c r="AIC17" s="411"/>
      <c r="AID17" s="411"/>
      <c r="AIE17" s="411"/>
      <c r="AIF17" s="411"/>
      <c r="AIG17" s="411"/>
      <c r="AIH17" s="411"/>
      <c r="AII17" s="411"/>
      <c r="AIJ17" s="411"/>
      <c r="AIK17" s="411"/>
      <c r="AIL17" s="411"/>
      <c r="AIM17" s="411"/>
      <c r="AIN17" s="411"/>
      <c r="AIO17" s="411"/>
      <c r="AIP17" s="411"/>
      <c r="AIQ17" s="411"/>
      <c r="AIR17" s="411"/>
      <c r="AIS17" s="411"/>
      <c r="AIT17" s="411"/>
      <c r="AIU17" s="411"/>
      <c r="AIV17" s="411"/>
      <c r="AIW17" s="411"/>
      <c r="AIX17" s="411"/>
      <c r="AIY17" s="411"/>
      <c r="AIZ17" s="411"/>
      <c r="AJA17" s="411"/>
      <c r="AJB17" s="411"/>
      <c r="AJC17" s="411"/>
      <c r="AJD17" s="411"/>
      <c r="AJE17" s="411"/>
      <c r="AJF17" s="411"/>
      <c r="AJG17" s="411"/>
      <c r="AJH17" s="411"/>
      <c r="AJI17" s="411"/>
      <c r="AJJ17" s="411"/>
      <c r="AJK17" s="411"/>
      <c r="AJL17" s="411"/>
      <c r="AJM17" s="411"/>
      <c r="AJN17" s="411"/>
      <c r="AJO17" s="411"/>
      <c r="AJP17" s="411"/>
      <c r="AJQ17" s="411"/>
      <c r="AJR17" s="411"/>
      <c r="AJS17" s="411"/>
      <c r="AJT17" s="411"/>
      <c r="AJU17" s="411"/>
      <c r="AJV17" s="411"/>
      <c r="AJW17" s="411"/>
      <c r="AJX17" s="411"/>
      <c r="AJY17" s="411"/>
      <c r="AJZ17" s="411"/>
      <c r="AKA17" s="411"/>
      <c r="AKB17" s="411"/>
      <c r="AKC17" s="411"/>
      <c r="AKD17" s="411"/>
      <c r="AKE17" s="411"/>
      <c r="AKF17" s="411"/>
      <c r="AKG17" s="411"/>
      <c r="AKH17" s="411"/>
      <c r="AKI17" s="411"/>
      <c r="AKJ17" s="411"/>
      <c r="AKK17" s="411"/>
      <c r="AKL17" s="411"/>
      <c r="AKM17" s="411"/>
      <c r="AKN17" s="411"/>
      <c r="AKO17" s="411"/>
      <c r="AKP17" s="411"/>
      <c r="AKQ17" s="411"/>
      <c r="AKR17" s="411"/>
      <c r="AKS17" s="411"/>
      <c r="AKT17" s="411"/>
      <c r="AKU17" s="411"/>
      <c r="AKV17" s="411"/>
      <c r="AKW17" s="411"/>
      <c r="AKX17" s="411"/>
      <c r="AKY17" s="411"/>
      <c r="AKZ17" s="411"/>
      <c r="ALA17" s="411"/>
      <c r="ALB17" s="411"/>
      <c r="ALC17" s="411"/>
      <c r="ALD17" s="411"/>
      <c r="ALE17" s="411"/>
      <c r="ALF17" s="411"/>
      <c r="ALG17" s="411"/>
      <c r="ALH17" s="411"/>
      <c r="ALI17" s="411"/>
      <c r="ALJ17" s="411"/>
      <c r="ALK17" s="411"/>
      <c r="ALL17" s="411"/>
      <c r="ALM17" s="411"/>
      <c r="ALN17" s="411"/>
      <c r="ALO17" s="411"/>
      <c r="ALP17" s="411"/>
      <c r="ALQ17" s="411"/>
      <c r="ALR17" s="411"/>
      <c r="ALS17" s="411"/>
      <c r="ALT17" s="411"/>
      <c r="ALU17" s="411"/>
      <c r="ALV17" s="411"/>
      <c r="ALW17" s="411"/>
      <c r="ALX17" s="411"/>
      <c r="ALY17" s="411"/>
      <c r="ALZ17" s="411"/>
      <c r="AMA17" s="411"/>
      <c r="AMB17" s="411"/>
      <c r="AMC17" s="411"/>
      <c r="AMD17" s="411"/>
      <c r="AME17" s="411"/>
      <c r="AMF17" s="411"/>
      <c r="AMG17" s="411"/>
      <c r="AMH17" s="411"/>
      <c r="AMI17" s="411"/>
      <c r="AMJ17" s="411"/>
      <c r="AMK17" s="411"/>
      <c r="AML17" s="411"/>
      <c r="AMM17" s="411"/>
      <c r="AMN17" s="411"/>
      <c r="AMO17" s="411"/>
      <c r="AMP17" s="411"/>
      <c r="AMQ17" s="411"/>
      <c r="AMR17" s="411"/>
      <c r="AMS17" s="411"/>
      <c r="AMT17" s="411"/>
      <c r="AMU17" s="411"/>
      <c r="AMV17" s="411"/>
      <c r="AMW17" s="411"/>
      <c r="AMX17" s="411"/>
      <c r="AMY17" s="411"/>
      <c r="AMZ17" s="411"/>
      <c r="ANA17" s="411"/>
      <c r="ANB17" s="411"/>
      <c r="ANC17" s="411"/>
      <c r="AND17" s="411"/>
      <c r="ANE17" s="411"/>
      <c r="ANF17" s="411"/>
      <c r="ANG17" s="411"/>
      <c r="ANH17" s="411"/>
      <c r="ANI17" s="411"/>
      <c r="ANJ17" s="411"/>
      <c r="ANK17" s="411"/>
      <c r="ANL17" s="411"/>
      <c r="ANM17" s="411"/>
      <c r="ANN17" s="411"/>
      <c r="ANO17" s="411"/>
      <c r="ANP17" s="411"/>
      <c r="ANQ17" s="411"/>
      <c r="ANR17" s="411"/>
      <c r="ANS17" s="411"/>
      <c r="ANT17" s="411"/>
      <c r="ANU17" s="411"/>
      <c r="ANV17" s="411"/>
      <c r="ANW17" s="411"/>
      <c r="ANX17" s="411"/>
      <c r="ANY17" s="411"/>
      <c r="ANZ17" s="411"/>
      <c r="AOA17" s="411"/>
      <c r="AOB17" s="411"/>
      <c r="AOC17" s="411"/>
      <c r="AOD17" s="411"/>
      <c r="AOE17" s="411"/>
      <c r="AOF17" s="411"/>
      <c r="AOG17" s="411"/>
      <c r="AOH17" s="411"/>
      <c r="AOI17" s="411"/>
      <c r="AOJ17" s="411"/>
      <c r="AOK17" s="411"/>
      <c r="AOL17" s="411"/>
      <c r="AOM17" s="411"/>
      <c r="AON17" s="411"/>
      <c r="AOO17" s="411"/>
      <c r="AOP17" s="411"/>
      <c r="AOQ17" s="411"/>
      <c r="AOR17" s="411"/>
      <c r="AOS17" s="411"/>
      <c r="AOT17" s="411"/>
      <c r="AOU17" s="411"/>
      <c r="AOV17" s="411"/>
      <c r="AOW17" s="411"/>
      <c r="AOX17" s="411"/>
      <c r="AOY17" s="411"/>
      <c r="AOZ17" s="411"/>
      <c r="APA17" s="411"/>
      <c r="APB17" s="411"/>
      <c r="APC17" s="411"/>
      <c r="APD17" s="411"/>
      <c r="APE17" s="411"/>
      <c r="APF17" s="411"/>
      <c r="APG17" s="411"/>
      <c r="APH17" s="411"/>
      <c r="API17" s="411"/>
      <c r="APJ17" s="411"/>
      <c r="APK17" s="411"/>
      <c r="APL17" s="411"/>
      <c r="APM17" s="411"/>
      <c r="APN17" s="411"/>
      <c r="APO17" s="411"/>
      <c r="APP17" s="411"/>
      <c r="APQ17" s="411"/>
      <c r="APR17" s="411"/>
      <c r="APS17" s="411"/>
      <c r="APT17" s="411"/>
      <c r="APU17" s="411"/>
      <c r="APV17" s="411"/>
      <c r="APW17" s="411"/>
      <c r="APX17" s="411"/>
      <c r="APY17" s="411"/>
      <c r="APZ17" s="411"/>
      <c r="AQA17" s="411"/>
      <c r="AQB17" s="411"/>
      <c r="AQC17" s="411"/>
      <c r="AQD17" s="411"/>
      <c r="AQE17" s="411"/>
      <c r="AQF17" s="411"/>
      <c r="AQG17" s="411"/>
      <c r="AQH17" s="411"/>
      <c r="AQI17" s="411"/>
      <c r="AQJ17" s="411"/>
      <c r="AQK17" s="411"/>
      <c r="AQL17" s="411"/>
      <c r="AQM17" s="411"/>
      <c r="AQN17" s="411"/>
      <c r="AQO17" s="411"/>
      <c r="AQP17" s="411"/>
      <c r="AQQ17" s="411"/>
      <c r="AQR17" s="411"/>
      <c r="AQS17" s="411"/>
      <c r="AQT17" s="411"/>
      <c r="AQU17" s="411"/>
      <c r="AQV17" s="411"/>
      <c r="AQW17" s="411"/>
      <c r="AQX17" s="411"/>
      <c r="AQY17" s="411"/>
      <c r="AQZ17" s="411"/>
      <c r="ARA17" s="411"/>
      <c r="ARB17" s="411"/>
      <c r="ARC17" s="411"/>
      <c r="ARD17" s="411"/>
      <c r="ARE17" s="411"/>
      <c r="ARF17" s="411"/>
      <c r="ARG17" s="411"/>
      <c r="ARH17" s="411"/>
      <c r="ARI17" s="411"/>
      <c r="ARJ17" s="411"/>
      <c r="ARK17" s="411"/>
      <c r="ARL17" s="411"/>
      <c r="ARM17" s="411"/>
      <c r="ARN17" s="411"/>
      <c r="ARO17" s="411"/>
      <c r="ARP17" s="411"/>
      <c r="ARQ17" s="411"/>
      <c r="ARR17" s="411"/>
      <c r="ARS17" s="411"/>
      <c r="ART17" s="411"/>
      <c r="ARU17" s="411"/>
      <c r="ARV17" s="411"/>
      <c r="ARW17" s="411"/>
      <c r="ARX17" s="411"/>
      <c r="ARY17" s="411"/>
      <c r="ARZ17" s="411"/>
      <c r="ASA17" s="411"/>
      <c r="ASB17" s="411"/>
      <c r="ASC17" s="411"/>
      <c r="ASD17" s="411"/>
      <c r="ASE17" s="411"/>
      <c r="ASF17" s="411"/>
      <c r="ASG17" s="411"/>
      <c r="ASH17" s="411"/>
      <c r="ASI17" s="411"/>
      <c r="ASJ17" s="411"/>
      <c r="ASK17" s="411"/>
      <c r="ASL17" s="411"/>
      <c r="ASM17" s="411"/>
      <c r="ASN17" s="411"/>
      <c r="ASO17" s="411"/>
      <c r="ASP17" s="411"/>
      <c r="ASQ17" s="411"/>
      <c r="ASR17" s="411"/>
      <c r="ASS17" s="411"/>
      <c r="AST17" s="411"/>
      <c r="ASU17" s="411"/>
      <c r="ASV17" s="411"/>
      <c r="ASW17" s="411"/>
      <c r="ASX17" s="411"/>
      <c r="ASY17" s="411"/>
      <c r="ASZ17" s="411"/>
      <c r="ATA17" s="411"/>
      <c r="ATB17" s="411"/>
      <c r="ATC17" s="411"/>
      <c r="ATD17" s="411"/>
      <c r="ATE17" s="411"/>
      <c r="ATF17" s="411"/>
      <c r="ATG17" s="411"/>
      <c r="ATH17" s="411"/>
      <c r="ATI17" s="411"/>
      <c r="ATJ17" s="411"/>
      <c r="ATK17" s="411"/>
      <c r="ATL17" s="411"/>
      <c r="ATM17" s="411"/>
      <c r="ATN17" s="411"/>
      <c r="ATO17" s="411"/>
      <c r="ATP17" s="411"/>
      <c r="ATQ17" s="411"/>
      <c r="ATR17" s="411"/>
      <c r="ATS17" s="411"/>
      <c r="ATT17" s="411"/>
      <c r="ATU17" s="411"/>
      <c r="ATV17" s="411"/>
      <c r="ATW17" s="411"/>
      <c r="ATX17" s="411"/>
      <c r="ATY17" s="411"/>
      <c r="ATZ17" s="411"/>
      <c r="AUA17" s="411"/>
      <c r="AUB17" s="411"/>
      <c r="AUC17" s="411"/>
      <c r="AUD17" s="411"/>
      <c r="AUE17" s="411"/>
      <c r="AUF17" s="411"/>
      <c r="AUG17" s="411"/>
      <c r="AUH17" s="411"/>
      <c r="AUI17" s="411"/>
      <c r="AUJ17" s="411"/>
      <c r="AUK17" s="411"/>
      <c r="AUL17" s="411"/>
      <c r="AUM17" s="411"/>
      <c r="AUN17" s="411"/>
      <c r="AUO17" s="411"/>
      <c r="AUP17" s="411"/>
      <c r="AUQ17" s="411"/>
      <c r="AUR17" s="411"/>
      <c r="AUS17" s="411"/>
      <c r="AUT17" s="411"/>
      <c r="AUU17" s="411"/>
      <c r="AUV17" s="411"/>
      <c r="AUW17" s="411"/>
      <c r="AUX17" s="411"/>
      <c r="AUY17" s="411"/>
      <c r="AUZ17" s="411"/>
      <c r="AVA17" s="411"/>
      <c r="AVB17" s="411"/>
      <c r="AVC17" s="411"/>
      <c r="AVD17" s="411"/>
      <c r="AVE17" s="411"/>
      <c r="AVF17" s="411"/>
      <c r="AVG17" s="411"/>
      <c r="AVH17" s="411"/>
      <c r="AVI17" s="411"/>
      <c r="AVJ17" s="411"/>
      <c r="AVK17" s="411"/>
      <c r="AVL17" s="411"/>
      <c r="AVM17" s="411"/>
      <c r="AVN17" s="411"/>
      <c r="AVO17" s="411"/>
      <c r="AVP17" s="411"/>
      <c r="AVQ17" s="411"/>
      <c r="AVR17" s="411"/>
      <c r="AVS17" s="411"/>
      <c r="AVT17" s="411"/>
      <c r="AVU17" s="411"/>
      <c r="AVV17" s="411"/>
      <c r="AVW17" s="411"/>
      <c r="AVX17" s="411"/>
      <c r="AVY17" s="411"/>
      <c r="AVZ17" s="411"/>
      <c r="AWA17" s="411"/>
      <c r="AWB17" s="411"/>
      <c r="AWC17" s="411"/>
      <c r="AWD17" s="411"/>
      <c r="AWE17" s="411"/>
      <c r="AWF17" s="411"/>
      <c r="AWG17" s="411"/>
      <c r="AWH17" s="411"/>
      <c r="AWI17" s="411"/>
      <c r="AWJ17" s="411"/>
      <c r="AWK17" s="411"/>
      <c r="AWL17" s="411"/>
      <c r="AWM17" s="411"/>
      <c r="AWN17" s="411"/>
      <c r="AWO17" s="411"/>
      <c r="AWP17" s="411"/>
      <c r="AWQ17" s="411"/>
      <c r="AWR17" s="411"/>
      <c r="AWS17" s="411"/>
      <c r="AWT17" s="411"/>
      <c r="AWU17" s="411"/>
      <c r="AWV17" s="411"/>
      <c r="AWW17" s="411"/>
      <c r="AWX17" s="411"/>
      <c r="AWY17" s="411"/>
      <c r="AWZ17" s="411"/>
      <c r="AXA17" s="411"/>
      <c r="AXB17" s="411"/>
      <c r="AXC17" s="411"/>
      <c r="AXD17" s="411"/>
      <c r="AXE17" s="411"/>
      <c r="AXF17" s="411"/>
      <c r="AXG17" s="411"/>
      <c r="AXH17" s="411"/>
      <c r="AXI17" s="411"/>
      <c r="AXJ17" s="411"/>
      <c r="AXK17" s="411"/>
      <c r="AXL17" s="411"/>
      <c r="AXM17" s="411"/>
      <c r="AXN17" s="411"/>
      <c r="AXO17" s="411"/>
      <c r="AXP17" s="411"/>
      <c r="AXQ17" s="411"/>
      <c r="AXR17" s="411"/>
      <c r="AXS17" s="411"/>
      <c r="AXT17" s="411"/>
      <c r="AXU17" s="411"/>
      <c r="AXV17" s="411"/>
      <c r="AXW17" s="411"/>
      <c r="AXX17" s="411"/>
      <c r="AXY17" s="411"/>
      <c r="AXZ17" s="411"/>
      <c r="AYA17" s="411"/>
      <c r="AYB17" s="411"/>
      <c r="AYC17" s="411"/>
      <c r="AYD17" s="411"/>
      <c r="AYE17" s="411"/>
      <c r="AYF17" s="411"/>
      <c r="AYG17" s="411"/>
      <c r="AYH17" s="411"/>
      <c r="AYI17" s="411"/>
      <c r="AYJ17" s="411"/>
      <c r="AYK17" s="411"/>
      <c r="AYL17" s="411"/>
      <c r="AYM17" s="411"/>
      <c r="AYN17" s="411"/>
      <c r="AYO17" s="411"/>
      <c r="AYP17" s="411"/>
      <c r="AYQ17" s="411"/>
      <c r="AYR17" s="411"/>
      <c r="AYS17" s="411"/>
      <c r="AYT17" s="411"/>
      <c r="AYU17" s="411"/>
      <c r="AYV17" s="411"/>
      <c r="AYW17" s="411"/>
      <c r="AYX17" s="411"/>
      <c r="AYY17" s="411"/>
      <c r="AYZ17" s="411"/>
      <c r="AZA17" s="411"/>
      <c r="AZB17" s="411"/>
      <c r="AZC17" s="411"/>
      <c r="AZD17" s="411"/>
      <c r="AZE17" s="411"/>
      <c r="AZF17" s="411"/>
      <c r="AZG17" s="411"/>
      <c r="AZH17" s="411"/>
      <c r="AZI17" s="411"/>
      <c r="AZJ17" s="411"/>
      <c r="AZK17" s="411"/>
      <c r="AZL17" s="411"/>
      <c r="AZM17" s="411"/>
      <c r="AZN17" s="411"/>
      <c r="AZO17" s="411"/>
      <c r="AZP17" s="411"/>
      <c r="AZQ17" s="411"/>
      <c r="AZR17" s="411"/>
      <c r="AZS17" s="411"/>
      <c r="AZT17" s="411"/>
      <c r="AZU17" s="411"/>
      <c r="AZV17" s="411"/>
      <c r="AZW17" s="411"/>
      <c r="AZX17" s="411"/>
      <c r="AZY17" s="411"/>
      <c r="AZZ17" s="411"/>
      <c r="BAA17" s="411"/>
      <c r="BAB17" s="411"/>
      <c r="BAC17" s="411"/>
      <c r="BAD17" s="411"/>
      <c r="BAE17" s="411"/>
      <c r="BAF17" s="411"/>
      <c r="BAG17" s="411"/>
      <c r="BAH17" s="411"/>
      <c r="BAI17" s="411"/>
      <c r="BAJ17" s="411"/>
      <c r="BAK17" s="411"/>
      <c r="BAL17" s="411"/>
      <c r="BAM17" s="411"/>
      <c r="BAN17" s="411"/>
      <c r="BAO17" s="411"/>
      <c r="BAP17" s="411"/>
      <c r="BAQ17" s="411"/>
      <c r="BAR17" s="411"/>
      <c r="BAS17" s="411"/>
      <c r="BAT17" s="411"/>
      <c r="BAU17" s="411"/>
      <c r="BAV17" s="411"/>
      <c r="BAW17" s="411"/>
      <c r="BAX17" s="411"/>
      <c r="BAY17" s="411"/>
      <c r="BAZ17" s="411"/>
      <c r="BBA17" s="411"/>
      <c r="BBB17" s="411"/>
      <c r="BBC17" s="411"/>
      <c r="BBD17" s="411"/>
      <c r="BBE17" s="411"/>
      <c r="BBF17" s="411"/>
      <c r="BBG17" s="411"/>
      <c r="BBH17" s="411"/>
      <c r="BBI17" s="411"/>
      <c r="BBJ17" s="411"/>
      <c r="BBK17" s="411"/>
      <c r="BBL17" s="411"/>
      <c r="BBM17" s="411"/>
      <c r="BBN17" s="411"/>
      <c r="BBO17" s="411"/>
      <c r="BBP17" s="411"/>
      <c r="BBQ17" s="411"/>
      <c r="BBR17" s="411"/>
      <c r="BBS17" s="411"/>
      <c r="BBT17" s="411"/>
      <c r="BBU17" s="411"/>
      <c r="BBV17" s="411"/>
      <c r="BBW17" s="411"/>
      <c r="BBX17" s="411"/>
      <c r="BBY17" s="411"/>
      <c r="BBZ17" s="411"/>
      <c r="BCA17" s="411"/>
      <c r="BCB17" s="411"/>
      <c r="BCC17" s="411"/>
      <c r="BCD17" s="411"/>
      <c r="BCE17" s="411"/>
      <c r="BCF17" s="411"/>
      <c r="BCG17" s="411"/>
      <c r="BCH17" s="411"/>
      <c r="BCI17" s="411"/>
      <c r="BCJ17" s="411"/>
      <c r="BCK17" s="411"/>
      <c r="BCL17" s="411"/>
      <c r="BCM17" s="411"/>
      <c r="BCN17" s="411"/>
      <c r="BCO17" s="411"/>
      <c r="BCP17" s="411"/>
      <c r="BCQ17" s="411"/>
      <c r="BCR17" s="411"/>
      <c r="BCS17" s="411"/>
      <c r="BCT17" s="411"/>
      <c r="BCU17" s="411"/>
      <c r="BCV17" s="411"/>
      <c r="BCW17" s="411"/>
      <c r="BCX17" s="411"/>
      <c r="BCY17" s="411"/>
      <c r="BCZ17" s="411"/>
      <c r="BDA17" s="411"/>
      <c r="BDB17" s="411"/>
      <c r="BDC17" s="411"/>
      <c r="BDD17" s="411"/>
      <c r="BDE17" s="411"/>
      <c r="BDF17" s="411"/>
      <c r="BDG17" s="411"/>
      <c r="BDH17" s="411"/>
      <c r="BDI17" s="411"/>
      <c r="BDJ17" s="411"/>
      <c r="BDK17" s="411"/>
      <c r="BDL17" s="411"/>
      <c r="BDM17" s="411"/>
      <c r="BDN17" s="411"/>
      <c r="BDO17" s="411"/>
      <c r="BDP17" s="411"/>
      <c r="BDQ17" s="411"/>
      <c r="BDR17" s="411"/>
      <c r="BDS17" s="411"/>
      <c r="BDT17" s="411"/>
      <c r="BDU17" s="411"/>
      <c r="BDV17" s="411"/>
      <c r="BDW17" s="411"/>
      <c r="BDX17" s="411"/>
      <c r="BDY17" s="411"/>
      <c r="BDZ17" s="411"/>
      <c r="BEA17" s="411"/>
      <c r="BEB17" s="411"/>
      <c r="BEC17" s="411"/>
      <c r="BED17" s="411"/>
      <c r="BEE17" s="411"/>
      <c r="BEF17" s="411"/>
      <c r="BEG17" s="411"/>
      <c r="BEH17" s="411"/>
      <c r="BEI17" s="411"/>
      <c r="BEJ17" s="411"/>
      <c r="BEK17" s="411"/>
      <c r="BEL17" s="411"/>
      <c r="BEM17" s="411"/>
      <c r="BEN17" s="411"/>
      <c r="BEO17" s="411"/>
      <c r="BEP17" s="411"/>
      <c r="BEQ17" s="411"/>
      <c r="BER17" s="411"/>
      <c r="BES17" s="411"/>
      <c r="BET17" s="411"/>
      <c r="BEU17" s="411"/>
      <c r="BEV17" s="411"/>
      <c r="BEW17" s="411"/>
      <c r="BEX17" s="411"/>
      <c r="BEY17" s="411"/>
      <c r="BEZ17" s="411"/>
      <c r="BFA17" s="411"/>
      <c r="BFB17" s="411"/>
      <c r="BFC17" s="411"/>
      <c r="BFD17" s="411"/>
      <c r="BFE17" s="411"/>
      <c r="BFF17" s="411"/>
      <c r="BFG17" s="411"/>
      <c r="BFH17" s="411"/>
      <c r="BFI17" s="411"/>
      <c r="BFJ17" s="411"/>
      <c r="BFK17" s="411"/>
      <c r="BFL17" s="411"/>
      <c r="BFM17" s="411"/>
      <c r="BFN17" s="411"/>
      <c r="BFO17" s="411"/>
      <c r="BFP17" s="411"/>
      <c r="BFQ17" s="411"/>
      <c r="BFR17" s="411"/>
      <c r="BFS17" s="411"/>
      <c r="BFT17" s="411"/>
      <c r="BFU17" s="411"/>
      <c r="BFV17" s="411"/>
      <c r="BFW17" s="411"/>
      <c r="BFX17" s="411"/>
      <c r="BFY17" s="411"/>
      <c r="BFZ17" s="411"/>
      <c r="BGA17" s="411"/>
      <c r="BGB17" s="411"/>
      <c r="BGC17" s="411"/>
      <c r="BGD17" s="411"/>
      <c r="BGE17" s="411"/>
      <c r="BGF17" s="411"/>
      <c r="BGG17" s="411"/>
      <c r="BGH17" s="411"/>
      <c r="BGI17" s="411"/>
      <c r="BGJ17" s="411"/>
      <c r="BGK17" s="411"/>
      <c r="BGL17" s="411"/>
      <c r="BGM17" s="411"/>
      <c r="BGN17" s="411"/>
      <c r="BGO17" s="411"/>
      <c r="BGP17" s="411"/>
      <c r="BGQ17" s="411"/>
      <c r="BGR17" s="411"/>
      <c r="BGS17" s="411"/>
      <c r="BGT17" s="411"/>
      <c r="BGU17" s="411"/>
      <c r="BGV17" s="411"/>
      <c r="BGW17" s="411"/>
      <c r="BGX17" s="411"/>
      <c r="BGY17" s="411"/>
      <c r="BGZ17" s="411"/>
      <c r="BHA17" s="411"/>
      <c r="BHB17" s="411"/>
      <c r="BHC17" s="411"/>
      <c r="BHD17" s="411"/>
      <c r="BHE17" s="411"/>
      <c r="BHF17" s="411"/>
      <c r="BHG17" s="411"/>
      <c r="BHH17" s="411"/>
      <c r="BHI17" s="411"/>
      <c r="BHJ17" s="411"/>
      <c r="BHK17" s="411"/>
      <c r="BHL17" s="411"/>
      <c r="BHM17" s="411"/>
      <c r="BHN17" s="411"/>
      <c r="BHO17" s="411"/>
      <c r="BHP17" s="411"/>
      <c r="BHQ17" s="411"/>
      <c r="BHR17" s="411"/>
      <c r="BHS17" s="411"/>
      <c r="BHT17" s="411"/>
      <c r="BHU17" s="411"/>
      <c r="BHV17" s="411"/>
      <c r="BHW17" s="411"/>
      <c r="BHX17" s="411"/>
      <c r="BHY17" s="411"/>
      <c r="BHZ17" s="411"/>
      <c r="BIA17" s="411"/>
      <c r="BIB17" s="411"/>
      <c r="BIC17" s="411"/>
      <c r="BID17" s="411"/>
      <c r="BIE17" s="411"/>
      <c r="BIF17" s="411"/>
      <c r="BIG17" s="411"/>
      <c r="BIH17" s="411"/>
      <c r="BII17" s="411"/>
      <c r="BIJ17" s="411"/>
      <c r="BIK17" s="411"/>
      <c r="BIL17" s="411"/>
      <c r="BIM17" s="411"/>
      <c r="BIN17" s="411"/>
      <c r="BIO17" s="411"/>
      <c r="BIP17" s="411"/>
      <c r="BIQ17" s="411"/>
      <c r="BIR17" s="411"/>
      <c r="BIS17" s="411"/>
      <c r="BIT17" s="411"/>
      <c r="BIU17" s="411"/>
      <c r="BIV17" s="411"/>
      <c r="BIW17" s="411"/>
      <c r="BIX17" s="411"/>
      <c r="BIY17" s="411"/>
      <c r="BIZ17" s="411"/>
      <c r="BJA17" s="411"/>
      <c r="BJB17" s="411"/>
      <c r="BJC17" s="411"/>
      <c r="BJD17" s="411"/>
      <c r="BJE17" s="411"/>
      <c r="BJF17" s="411"/>
      <c r="BJG17" s="411"/>
      <c r="BJH17" s="411"/>
      <c r="BJI17" s="411"/>
      <c r="BJJ17" s="411"/>
      <c r="BJK17" s="411"/>
      <c r="BJL17" s="411"/>
      <c r="BJM17" s="411"/>
      <c r="BJN17" s="411"/>
      <c r="BJO17" s="411"/>
      <c r="BJP17" s="411"/>
      <c r="BJQ17" s="411"/>
      <c r="BJR17" s="411"/>
      <c r="BJS17" s="411"/>
      <c r="BJT17" s="411"/>
      <c r="BJU17" s="411"/>
      <c r="BJV17" s="411"/>
      <c r="BJW17" s="411"/>
      <c r="BJX17" s="411"/>
      <c r="BJY17" s="411"/>
      <c r="BJZ17" s="411"/>
      <c r="BKA17" s="411"/>
      <c r="BKB17" s="411"/>
      <c r="BKC17" s="411"/>
      <c r="BKD17" s="411"/>
      <c r="BKE17" s="411"/>
      <c r="BKF17" s="411"/>
      <c r="BKG17" s="411"/>
      <c r="BKH17" s="411"/>
      <c r="BKI17" s="411"/>
      <c r="BKJ17" s="411"/>
      <c r="BKK17" s="411"/>
      <c r="BKL17" s="411"/>
      <c r="BKM17" s="411"/>
      <c r="BKN17" s="411"/>
      <c r="BKO17" s="411"/>
      <c r="BKP17" s="411"/>
      <c r="BKQ17" s="411"/>
      <c r="BKR17" s="411"/>
      <c r="BKS17" s="411"/>
      <c r="BKT17" s="411"/>
      <c r="BKU17" s="411"/>
      <c r="BKV17" s="411"/>
      <c r="BKW17" s="411"/>
      <c r="BKX17" s="411"/>
      <c r="BKY17" s="411"/>
      <c r="BKZ17" s="411"/>
      <c r="BLA17" s="411"/>
      <c r="BLB17" s="411"/>
      <c r="BLC17" s="411"/>
      <c r="BLD17" s="411"/>
      <c r="BLE17" s="411"/>
      <c r="BLF17" s="411"/>
      <c r="BLG17" s="411"/>
      <c r="BLH17" s="411"/>
      <c r="BLI17" s="411"/>
      <c r="BLJ17" s="411"/>
      <c r="BLK17" s="411"/>
      <c r="BLL17" s="411"/>
      <c r="BLM17" s="411"/>
      <c r="BLN17" s="411"/>
      <c r="BLO17" s="411"/>
      <c r="BLP17" s="411"/>
      <c r="BLQ17" s="411"/>
      <c r="BLR17" s="411"/>
      <c r="BLS17" s="411"/>
      <c r="BLT17" s="411"/>
      <c r="BLU17" s="411"/>
      <c r="BLV17" s="411"/>
      <c r="BLW17" s="411"/>
      <c r="BLX17" s="411"/>
      <c r="BLY17" s="411"/>
      <c r="BLZ17" s="411"/>
      <c r="BMA17" s="411"/>
      <c r="BMB17" s="411"/>
      <c r="BMC17" s="411"/>
      <c r="BMD17" s="411"/>
      <c r="BME17" s="411"/>
      <c r="BMF17" s="411"/>
      <c r="BMG17" s="411"/>
      <c r="BMH17" s="411"/>
      <c r="BMI17" s="411"/>
      <c r="BMJ17" s="411"/>
      <c r="BMK17" s="411"/>
      <c r="BML17" s="411"/>
      <c r="BMM17" s="411"/>
      <c r="BMN17" s="411"/>
      <c r="BMO17" s="411"/>
      <c r="BMP17" s="411"/>
      <c r="BMQ17" s="411"/>
      <c r="BMR17" s="411"/>
      <c r="BMS17" s="411"/>
      <c r="BMT17" s="411"/>
      <c r="BMU17" s="411"/>
      <c r="BMV17" s="411"/>
      <c r="BMW17" s="411"/>
      <c r="BMX17" s="411"/>
      <c r="BMY17" s="411"/>
      <c r="BMZ17" s="411"/>
      <c r="BNA17" s="411"/>
      <c r="BNB17" s="411"/>
      <c r="BNC17" s="411"/>
      <c r="BND17" s="411"/>
      <c r="BNE17" s="411"/>
      <c r="BNF17" s="411"/>
      <c r="BNG17" s="411"/>
      <c r="BNH17" s="411"/>
      <c r="BNI17" s="411"/>
      <c r="BNJ17" s="411"/>
      <c r="BNK17" s="411"/>
      <c r="BNL17" s="411"/>
      <c r="BNM17" s="411"/>
      <c r="BNN17" s="411"/>
      <c r="BNO17" s="411"/>
      <c r="BNP17" s="411"/>
      <c r="BNQ17" s="411"/>
      <c r="BNR17" s="411"/>
      <c r="BNS17" s="411"/>
      <c r="BNT17" s="411"/>
      <c r="BNU17" s="411"/>
      <c r="BNV17" s="411"/>
      <c r="BNW17" s="411"/>
      <c r="BNX17" s="411"/>
      <c r="BNY17" s="411"/>
      <c r="BNZ17" s="411"/>
      <c r="BOA17" s="411"/>
      <c r="BOB17" s="411"/>
      <c r="BOC17" s="411"/>
      <c r="BOD17" s="411"/>
      <c r="BOE17" s="411"/>
      <c r="BOF17" s="411"/>
      <c r="BOG17" s="411"/>
      <c r="BOH17" s="411"/>
      <c r="BOI17" s="411"/>
      <c r="BOJ17" s="411"/>
      <c r="BOK17" s="411"/>
      <c r="BOL17" s="411"/>
      <c r="BOM17" s="411"/>
      <c r="BON17" s="411"/>
      <c r="BOO17" s="411"/>
      <c r="BOP17" s="411"/>
      <c r="BOQ17" s="411"/>
      <c r="BOR17" s="411"/>
      <c r="BOS17" s="411"/>
      <c r="BOT17" s="411"/>
      <c r="BOU17" s="411"/>
      <c r="BOV17" s="411"/>
      <c r="BOW17" s="411"/>
      <c r="BOX17" s="411"/>
      <c r="BOY17" s="411"/>
      <c r="BOZ17" s="411"/>
      <c r="BPA17" s="411"/>
      <c r="BPB17" s="411"/>
      <c r="BPC17" s="411"/>
      <c r="BPD17" s="411"/>
      <c r="BPE17" s="411"/>
      <c r="BPF17" s="411"/>
      <c r="BPG17" s="411"/>
      <c r="BPH17" s="411"/>
      <c r="BPI17" s="411"/>
      <c r="BPJ17" s="411"/>
      <c r="BPK17" s="411"/>
      <c r="BPL17" s="411"/>
      <c r="BPM17" s="411"/>
      <c r="BPN17" s="411"/>
      <c r="BPO17" s="411"/>
      <c r="BPP17" s="411"/>
      <c r="BPQ17" s="411"/>
      <c r="BPR17" s="411"/>
      <c r="BPS17" s="411"/>
      <c r="BPT17" s="411"/>
      <c r="BPU17" s="411"/>
      <c r="BPV17" s="411"/>
      <c r="BPW17" s="411"/>
      <c r="BPX17" s="411"/>
      <c r="BPY17" s="411"/>
      <c r="BPZ17" s="411"/>
      <c r="BQA17" s="411"/>
      <c r="BQB17" s="411"/>
      <c r="BQC17" s="411"/>
      <c r="BQD17" s="411"/>
      <c r="BQE17" s="411"/>
      <c r="BQF17" s="411"/>
      <c r="BQG17" s="411"/>
      <c r="BQH17" s="411"/>
      <c r="BQI17" s="411"/>
      <c r="BQJ17" s="411"/>
      <c r="BQK17" s="411"/>
      <c r="BQL17" s="411"/>
      <c r="BQM17" s="411"/>
      <c r="BQN17" s="411"/>
      <c r="BQO17" s="411"/>
      <c r="BQP17" s="411"/>
      <c r="BQQ17" s="411"/>
      <c r="BQR17" s="411"/>
      <c r="BQS17" s="411"/>
      <c r="BQT17" s="411"/>
      <c r="BQU17" s="411"/>
      <c r="BQV17" s="411"/>
      <c r="BQW17" s="411"/>
      <c r="BQX17" s="411"/>
      <c r="BQY17" s="411"/>
      <c r="BQZ17" s="411"/>
      <c r="BRA17" s="411"/>
      <c r="BRB17" s="411"/>
      <c r="BRC17" s="411"/>
      <c r="BRD17" s="411"/>
      <c r="BRE17" s="411"/>
      <c r="BRF17" s="411"/>
      <c r="BRG17" s="411"/>
      <c r="BRH17" s="411"/>
      <c r="BRI17" s="411"/>
      <c r="BRJ17" s="411"/>
      <c r="BRK17" s="411"/>
      <c r="BRL17" s="411"/>
      <c r="BRM17" s="411"/>
      <c r="BRN17" s="411"/>
      <c r="BRO17" s="411"/>
      <c r="BRP17" s="411"/>
      <c r="BRQ17" s="411"/>
      <c r="BRR17" s="411"/>
      <c r="BRS17" s="411"/>
      <c r="BRT17" s="411"/>
      <c r="BRU17" s="411"/>
      <c r="BRV17" s="411"/>
      <c r="BRW17" s="411"/>
      <c r="BRX17" s="411"/>
      <c r="BRY17" s="411"/>
      <c r="BRZ17" s="411"/>
      <c r="BSA17" s="411"/>
      <c r="BSB17" s="411"/>
      <c r="BSC17" s="411"/>
      <c r="BSD17" s="411"/>
      <c r="BSE17" s="411"/>
      <c r="BSF17" s="411"/>
      <c r="BSG17" s="411"/>
      <c r="BSH17" s="411"/>
      <c r="BSI17" s="411"/>
      <c r="BSJ17" s="411"/>
      <c r="BSK17" s="411"/>
      <c r="BSL17" s="411"/>
      <c r="BSM17" s="411"/>
      <c r="BSN17" s="411"/>
      <c r="BSO17" s="411"/>
      <c r="BSP17" s="411"/>
      <c r="BSQ17" s="411"/>
      <c r="BSR17" s="411"/>
      <c r="BSS17" s="411"/>
      <c r="BST17" s="411"/>
      <c r="BSU17" s="411"/>
      <c r="BSV17" s="411"/>
      <c r="BSW17" s="411"/>
      <c r="BSX17" s="411"/>
      <c r="BSY17" s="411"/>
      <c r="BSZ17" s="411"/>
      <c r="BTA17" s="411"/>
      <c r="BTB17" s="411"/>
      <c r="BTC17" s="411"/>
      <c r="BTD17" s="411"/>
      <c r="BTE17" s="411"/>
      <c r="BTF17" s="411"/>
      <c r="BTG17" s="411"/>
      <c r="BTH17" s="411"/>
      <c r="BTI17" s="411"/>
      <c r="BTJ17" s="411"/>
      <c r="BTK17" s="411"/>
      <c r="BTL17" s="411"/>
      <c r="BTM17" s="411"/>
      <c r="BTN17" s="411"/>
      <c r="BTO17" s="411"/>
      <c r="BTP17" s="411"/>
      <c r="BTQ17" s="411"/>
      <c r="BTR17" s="411"/>
      <c r="BTS17" s="411"/>
      <c r="BTT17" s="411"/>
      <c r="BTU17" s="411"/>
      <c r="BTV17" s="411"/>
      <c r="BTW17" s="411"/>
      <c r="BTX17" s="411"/>
      <c r="BTY17" s="411"/>
      <c r="BTZ17" s="411"/>
      <c r="BUA17" s="411"/>
      <c r="BUB17" s="411"/>
      <c r="BUC17" s="411"/>
      <c r="BUD17" s="411"/>
      <c r="BUE17" s="411"/>
      <c r="BUF17" s="411"/>
      <c r="BUG17" s="411"/>
      <c r="BUH17" s="411"/>
      <c r="BUI17" s="411"/>
      <c r="BUJ17" s="411"/>
      <c r="BUK17" s="411"/>
      <c r="BUL17" s="411"/>
      <c r="BUM17" s="411"/>
      <c r="BUN17" s="411"/>
      <c r="BUO17" s="411"/>
      <c r="BUP17" s="411"/>
      <c r="BUQ17" s="411"/>
      <c r="BUR17" s="411"/>
      <c r="BUS17" s="411"/>
      <c r="BUT17" s="411"/>
      <c r="BUU17" s="411"/>
      <c r="BUV17" s="411"/>
      <c r="BUW17" s="411"/>
      <c r="BUX17" s="411"/>
      <c r="BUY17" s="411"/>
      <c r="BUZ17" s="411"/>
      <c r="BVA17" s="411"/>
      <c r="BVB17" s="411"/>
      <c r="BVC17" s="411"/>
      <c r="BVD17" s="411"/>
      <c r="BVE17" s="411"/>
      <c r="BVF17" s="411"/>
      <c r="BVG17" s="411"/>
      <c r="BVH17" s="411"/>
      <c r="BVI17" s="411"/>
      <c r="BVJ17" s="411"/>
      <c r="BVK17" s="411"/>
      <c r="BVL17" s="411"/>
      <c r="BVM17" s="411"/>
      <c r="BVN17" s="411"/>
      <c r="BVO17" s="411"/>
      <c r="BVP17" s="411"/>
      <c r="BVQ17" s="411"/>
      <c r="BVR17" s="411"/>
      <c r="BVS17" s="411"/>
      <c r="BVT17" s="411"/>
      <c r="BVU17" s="411"/>
      <c r="BVV17" s="411"/>
      <c r="BVW17" s="411"/>
      <c r="BVX17" s="411"/>
      <c r="BVY17" s="411"/>
      <c r="BVZ17" s="411"/>
      <c r="BWA17" s="411"/>
      <c r="BWB17" s="411"/>
      <c r="BWC17" s="411"/>
      <c r="BWD17" s="411"/>
      <c r="BWE17" s="411"/>
      <c r="BWF17" s="411"/>
      <c r="BWG17" s="411"/>
      <c r="BWH17" s="411"/>
      <c r="BWI17" s="411"/>
      <c r="BWJ17" s="411"/>
      <c r="BWK17" s="411"/>
      <c r="BWL17" s="411"/>
      <c r="BWM17" s="411"/>
      <c r="BWN17" s="411"/>
      <c r="BWO17" s="411"/>
      <c r="BWP17" s="411"/>
      <c r="BWQ17" s="411"/>
      <c r="BWR17" s="411"/>
      <c r="BWS17" s="411"/>
      <c r="BWT17" s="411"/>
      <c r="BWU17" s="411"/>
      <c r="BWV17" s="411"/>
      <c r="BWW17" s="411"/>
      <c r="BWX17" s="411"/>
      <c r="BWY17" s="411"/>
      <c r="BWZ17" s="411"/>
      <c r="BXA17" s="411"/>
      <c r="BXB17" s="411"/>
      <c r="BXC17" s="411"/>
      <c r="BXD17" s="411"/>
      <c r="BXE17" s="411"/>
      <c r="BXF17" s="411"/>
      <c r="BXG17" s="411"/>
      <c r="BXH17" s="411"/>
      <c r="BXI17" s="411"/>
      <c r="BXJ17" s="411"/>
      <c r="BXK17" s="411"/>
      <c r="BXL17" s="411"/>
      <c r="BXM17" s="411"/>
      <c r="BXN17" s="411"/>
      <c r="BXO17" s="411"/>
      <c r="BXP17" s="411"/>
      <c r="BXQ17" s="411"/>
      <c r="BXR17" s="411"/>
      <c r="BXS17" s="411"/>
      <c r="BXT17" s="411"/>
      <c r="BXU17" s="411"/>
      <c r="BXV17" s="411"/>
      <c r="BXW17" s="411"/>
      <c r="BXX17" s="411"/>
      <c r="BXY17" s="411"/>
      <c r="BXZ17" s="411"/>
      <c r="BYA17" s="411"/>
      <c r="BYB17" s="411"/>
      <c r="BYC17" s="411"/>
      <c r="BYD17" s="411"/>
      <c r="BYE17" s="411"/>
      <c r="BYF17" s="411"/>
      <c r="BYG17" s="411"/>
      <c r="BYH17" s="411"/>
      <c r="BYI17" s="411"/>
      <c r="BYJ17" s="411"/>
      <c r="BYK17" s="411"/>
      <c r="BYL17" s="411"/>
      <c r="BYM17" s="411"/>
      <c r="BYN17" s="411"/>
      <c r="BYO17" s="411"/>
      <c r="BYP17" s="411"/>
      <c r="BYQ17" s="411"/>
      <c r="BYR17" s="411"/>
      <c r="BYS17" s="411"/>
      <c r="BYT17" s="411"/>
      <c r="BYU17" s="411"/>
      <c r="BYV17" s="411"/>
      <c r="BYW17" s="411"/>
      <c r="BYX17" s="411"/>
      <c r="BYY17" s="411"/>
      <c r="BYZ17" s="411"/>
      <c r="BZA17" s="411"/>
      <c r="BZB17" s="411"/>
      <c r="BZC17" s="411"/>
      <c r="BZD17" s="411"/>
      <c r="BZE17" s="411"/>
      <c r="BZF17" s="411"/>
      <c r="BZG17" s="411"/>
      <c r="BZH17" s="411"/>
      <c r="BZI17" s="411"/>
      <c r="BZJ17" s="411"/>
      <c r="BZK17" s="411"/>
      <c r="BZL17" s="411"/>
      <c r="BZM17" s="411"/>
      <c r="BZN17" s="411"/>
      <c r="BZO17" s="411"/>
      <c r="BZP17" s="411"/>
      <c r="BZQ17" s="411"/>
      <c r="BZR17" s="411"/>
      <c r="BZS17" s="411"/>
      <c r="BZT17" s="411"/>
      <c r="BZU17" s="411"/>
      <c r="BZV17" s="411"/>
      <c r="BZW17" s="411"/>
      <c r="BZX17" s="411"/>
      <c r="BZY17" s="411"/>
      <c r="BZZ17" s="411"/>
      <c r="CAA17" s="411"/>
      <c r="CAB17" s="411"/>
      <c r="CAC17" s="411"/>
      <c r="CAD17" s="411"/>
      <c r="CAE17" s="411"/>
      <c r="CAF17" s="411"/>
      <c r="CAG17" s="411"/>
      <c r="CAH17" s="411"/>
      <c r="CAI17" s="411"/>
      <c r="CAJ17" s="411"/>
      <c r="CAK17" s="411"/>
      <c r="CAL17" s="411"/>
      <c r="CAM17" s="411"/>
      <c r="CAN17" s="411"/>
      <c r="CAO17" s="411"/>
      <c r="CAP17" s="411"/>
      <c r="CAQ17" s="411"/>
      <c r="CAR17" s="411"/>
      <c r="CAS17" s="411"/>
      <c r="CAT17" s="411"/>
      <c r="CAU17" s="411"/>
      <c r="CAV17" s="411"/>
      <c r="CAW17" s="411"/>
      <c r="CAX17" s="411"/>
      <c r="CAY17" s="411"/>
      <c r="CAZ17" s="411"/>
      <c r="CBA17" s="411"/>
      <c r="CBB17" s="411"/>
      <c r="CBC17" s="411"/>
      <c r="CBD17" s="411"/>
      <c r="CBE17" s="411"/>
      <c r="CBF17" s="411"/>
      <c r="CBG17" s="411"/>
      <c r="CBH17" s="411"/>
      <c r="CBI17" s="411"/>
      <c r="CBJ17" s="411"/>
      <c r="CBK17" s="411"/>
      <c r="CBL17" s="411"/>
      <c r="CBM17" s="411"/>
      <c r="CBN17" s="411"/>
      <c r="CBO17" s="411"/>
      <c r="CBP17" s="411"/>
      <c r="CBQ17" s="411"/>
      <c r="CBR17" s="411"/>
      <c r="CBS17" s="411"/>
      <c r="CBT17" s="411"/>
      <c r="CBU17" s="411"/>
      <c r="CBV17" s="411"/>
      <c r="CBW17" s="411"/>
      <c r="CBX17" s="411"/>
      <c r="CBY17" s="411"/>
      <c r="CBZ17" s="411"/>
      <c r="CCA17" s="411"/>
      <c r="CCB17" s="411"/>
      <c r="CCC17" s="411"/>
      <c r="CCD17" s="411"/>
      <c r="CCE17" s="411"/>
      <c r="CCF17" s="411"/>
      <c r="CCG17" s="411"/>
      <c r="CCH17" s="411"/>
      <c r="CCI17" s="411"/>
      <c r="CCJ17" s="411"/>
      <c r="CCK17" s="411"/>
      <c r="CCL17" s="411"/>
      <c r="CCM17" s="411"/>
      <c r="CCN17" s="411"/>
      <c r="CCO17" s="411"/>
      <c r="CCP17" s="411"/>
      <c r="CCQ17" s="411"/>
      <c r="CCR17" s="411"/>
      <c r="CCS17" s="411"/>
      <c r="CCT17" s="411"/>
      <c r="CCU17" s="411"/>
      <c r="CCV17" s="411"/>
      <c r="CCW17" s="411"/>
      <c r="CCX17" s="411"/>
      <c r="CCY17" s="411"/>
      <c r="CCZ17" s="411"/>
      <c r="CDA17" s="411"/>
      <c r="CDB17" s="411"/>
      <c r="CDC17" s="411"/>
      <c r="CDD17" s="411"/>
      <c r="CDE17" s="411"/>
      <c r="CDF17" s="411"/>
      <c r="CDG17" s="411"/>
      <c r="CDH17" s="411"/>
      <c r="CDI17" s="411"/>
      <c r="CDJ17" s="411"/>
      <c r="CDK17" s="411"/>
      <c r="CDL17" s="411"/>
      <c r="CDM17" s="411"/>
      <c r="CDN17" s="411"/>
      <c r="CDO17" s="411"/>
      <c r="CDP17" s="411"/>
      <c r="CDQ17" s="411"/>
      <c r="CDR17" s="411"/>
      <c r="CDS17" s="411"/>
      <c r="CDT17" s="411"/>
      <c r="CDU17" s="411"/>
      <c r="CDV17" s="411"/>
      <c r="CDW17" s="411"/>
      <c r="CDX17" s="411"/>
      <c r="CDY17" s="411"/>
      <c r="CDZ17" s="411"/>
      <c r="CEA17" s="411"/>
      <c r="CEB17" s="411"/>
      <c r="CEC17" s="411"/>
      <c r="CED17" s="411"/>
      <c r="CEE17" s="411"/>
      <c r="CEF17" s="411"/>
      <c r="CEG17" s="411"/>
      <c r="CEH17" s="411"/>
      <c r="CEI17" s="411"/>
      <c r="CEJ17" s="411"/>
      <c r="CEK17" s="411"/>
      <c r="CEL17" s="411"/>
      <c r="CEM17" s="411"/>
      <c r="CEN17" s="411"/>
      <c r="CEO17" s="411"/>
      <c r="CEP17" s="411"/>
      <c r="CEQ17" s="411"/>
      <c r="CER17" s="411"/>
      <c r="CES17" s="411"/>
      <c r="CET17" s="411"/>
      <c r="CEU17" s="411"/>
      <c r="CEV17" s="411"/>
      <c r="CEW17" s="411"/>
      <c r="CEX17" s="411"/>
      <c r="CEY17" s="411"/>
      <c r="CEZ17" s="411"/>
      <c r="CFA17" s="411"/>
      <c r="CFB17" s="411"/>
      <c r="CFC17" s="411"/>
      <c r="CFD17" s="411"/>
      <c r="CFE17" s="411"/>
      <c r="CFF17" s="411"/>
      <c r="CFG17" s="411"/>
      <c r="CFH17" s="411"/>
      <c r="CFI17" s="411"/>
      <c r="CFJ17" s="411"/>
      <c r="CFK17" s="411"/>
      <c r="CFL17" s="411"/>
      <c r="CFM17" s="411"/>
      <c r="CFN17" s="411"/>
      <c r="CFO17" s="411"/>
      <c r="CFP17" s="411"/>
      <c r="CFQ17" s="411"/>
      <c r="CFR17" s="411"/>
      <c r="CFS17" s="411"/>
      <c r="CFT17" s="411"/>
      <c r="CFU17" s="411"/>
      <c r="CFV17" s="411"/>
      <c r="CFW17" s="411"/>
      <c r="CFX17" s="411"/>
      <c r="CFY17" s="411"/>
      <c r="CFZ17" s="411"/>
      <c r="CGA17" s="411"/>
      <c r="CGB17" s="411"/>
      <c r="CGC17" s="411"/>
      <c r="CGD17" s="411"/>
      <c r="CGE17" s="411"/>
      <c r="CGF17" s="411"/>
      <c r="CGG17" s="411"/>
      <c r="CGH17" s="411"/>
      <c r="CGI17" s="411"/>
      <c r="CGJ17" s="411"/>
      <c r="CGK17" s="411"/>
      <c r="CGL17" s="411"/>
      <c r="CGM17" s="411"/>
      <c r="CGN17" s="411"/>
      <c r="CGO17" s="411"/>
      <c r="CGP17" s="411"/>
      <c r="CGQ17" s="411"/>
      <c r="CGR17" s="411"/>
      <c r="CGS17" s="411"/>
      <c r="CGT17" s="411"/>
      <c r="CGU17" s="411"/>
      <c r="CGV17" s="411"/>
      <c r="CGW17" s="411"/>
      <c r="CGX17" s="411"/>
      <c r="CGY17" s="411"/>
      <c r="CGZ17" s="411"/>
      <c r="CHA17" s="411"/>
      <c r="CHB17" s="411"/>
      <c r="CHC17" s="411"/>
      <c r="CHD17" s="411"/>
      <c r="CHE17" s="411"/>
      <c r="CHF17" s="411"/>
      <c r="CHG17" s="411"/>
      <c r="CHH17" s="411"/>
      <c r="CHI17" s="411"/>
      <c r="CHJ17" s="411"/>
      <c r="CHK17" s="411"/>
      <c r="CHL17" s="411"/>
      <c r="CHM17" s="411"/>
      <c r="CHN17" s="411"/>
      <c r="CHO17" s="411"/>
      <c r="CHP17" s="411"/>
      <c r="CHQ17" s="411"/>
      <c r="CHR17" s="411"/>
      <c r="CHS17" s="411"/>
      <c r="CHT17" s="411"/>
      <c r="CHU17" s="411"/>
      <c r="CHV17" s="411"/>
      <c r="CHW17" s="411"/>
      <c r="CHX17" s="411"/>
      <c r="CHY17" s="411"/>
      <c r="CHZ17" s="411"/>
      <c r="CIA17" s="411"/>
      <c r="CIB17" s="411"/>
      <c r="CIC17" s="411"/>
      <c r="CID17" s="411"/>
      <c r="CIE17" s="411"/>
      <c r="CIF17" s="411"/>
      <c r="CIG17" s="411"/>
      <c r="CIH17" s="411"/>
      <c r="CII17" s="411"/>
      <c r="CIJ17" s="411"/>
      <c r="CIK17" s="411"/>
      <c r="CIL17" s="411"/>
      <c r="CIM17" s="411"/>
      <c r="CIN17" s="411"/>
      <c r="CIO17" s="411"/>
      <c r="CIP17" s="411"/>
      <c r="CIQ17" s="411"/>
      <c r="CIR17" s="411"/>
      <c r="CIS17" s="411"/>
      <c r="CIT17" s="411"/>
      <c r="CIU17" s="411"/>
      <c r="CIV17" s="411"/>
      <c r="CIW17" s="411"/>
      <c r="CIX17" s="411"/>
      <c r="CIY17" s="411"/>
      <c r="CIZ17" s="411"/>
      <c r="CJA17" s="411"/>
      <c r="CJB17" s="411"/>
      <c r="CJC17" s="411"/>
      <c r="CJD17" s="411"/>
      <c r="CJE17" s="411"/>
      <c r="CJF17" s="411"/>
      <c r="CJG17" s="411"/>
      <c r="CJH17" s="411"/>
      <c r="CJI17" s="411"/>
      <c r="CJJ17" s="411"/>
      <c r="CJK17" s="411"/>
      <c r="CJL17" s="411"/>
      <c r="CJM17" s="411"/>
      <c r="CJN17" s="411"/>
      <c r="CJO17" s="411"/>
      <c r="CJP17" s="411"/>
      <c r="CJQ17" s="411"/>
      <c r="CJR17" s="411"/>
      <c r="CJS17" s="411"/>
      <c r="CJT17" s="411"/>
      <c r="CJU17" s="411"/>
      <c r="CJV17" s="411"/>
      <c r="CJW17" s="411"/>
      <c r="CJX17" s="411"/>
      <c r="CJY17" s="411"/>
      <c r="CJZ17" s="411"/>
      <c r="CKA17" s="411"/>
      <c r="CKB17" s="411"/>
      <c r="CKC17" s="411"/>
      <c r="CKD17" s="411"/>
      <c r="CKE17" s="411"/>
      <c r="CKF17" s="411"/>
      <c r="CKG17" s="411"/>
      <c r="CKH17" s="411"/>
      <c r="CKI17" s="411"/>
      <c r="CKJ17" s="411"/>
      <c r="CKK17" s="411"/>
      <c r="CKL17" s="411"/>
      <c r="CKM17" s="411"/>
      <c r="CKN17" s="411"/>
      <c r="CKO17" s="411"/>
      <c r="CKP17" s="411"/>
      <c r="CKQ17" s="411"/>
      <c r="CKR17" s="411"/>
      <c r="CKS17" s="411"/>
      <c r="CKT17" s="411"/>
      <c r="CKU17" s="411"/>
      <c r="CKV17" s="411"/>
      <c r="CKW17" s="411"/>
      <c r="CKX17" s="411"/>
      <c r="CKY17" s="411"/>
      <c r="CKZ17" s="411"/>
      <c r="CLA17" s="411"/>
      <c r="CLB17" s="411"/>
      <c r="CLC17" s="411"/>
      <c r="CLD17" s="411"/>
      <c r="CLE17" s="411"/>
      <c r="CLF17" s="411"/>
      <c r="CLG17" s="411"/>
      <c r="CLH17" s="411"/>
      <c r="CLI17" s="411"/>
      <c r="CLJ17" s="411"/>
      <c r="CLK17" s="411"/>
      <c r="CLL17" s="411"/>
      <c r="CLM17" s="411"/>
      <c r="CLN17" s="411"/>
      <c r="CLO17" s="411"/>
      <c r="CLP17" s="411"/>
      <c r="CLQ17" s="411"/>
      <c r="CLR17" s="411"/>
      <c r="CLS17" s="411"/>
      <c r="CLT17" s="411"/>
      <c r="CLU17" s="411"/>
      <c r="CLV17" s="411"/>
      <c r="CLW17" s="411"/>
      <c r="CLX17" s="411"/>
      <c r="CLY17" s="411"/>
      <c r="CLZ17" s="411"/>
      <c r="CMA17" s="411"/>
      <c r="CMB17" s="411"/>
      <c r="CMC17" s="411"/>
      <c r="CMD17" s="411"/>
      <c r="CME17" s="411"/>
      <c r="CMF17" s="411"/>
      <c r="CMG17" s="411"/>
      <c r="CMH17" s="411"/>
      <c r="CMI17" s="411"/>
      <c r="CMJ17" s="411"/>
      <c r="CMK17" s="411"/>
      <c r="CML17" s="411"/>
      <c r="CMM17" s="411"/>
      <c r="CMN17" s="411"/>
      <c r="CMO17" s="411"/>
      <c r="CMP17" s="411"/>
      <c r="CMQ17" s="411"/>
      <c r="CMR17" s="411"/>
      <c r="CMS17" s="411"/>
      <c r="CMT17" s="411"/>
      <c r="CMU17" s="411"/>
      <c r="CMV17" s="411"/>
      <c r="CMW17" s="411"/>
      <c r="CMX17" s="411"/>
      <c r="CMY17" s="411"/>
      <c r="CMZ17" s="411"/>
      <c r="CNA17" s="411"/>
      <c r="CNB17" s="411"/>
      <c r="CNC17" s="411"/>
      <c r="CND17" s="411"/>
      <c r="CNE17" s="411"/>
      <c r="CNF17" s="411"/>
      <c r="CNG17" s="411"/>
      <c r="CNH17" s="411"/>
      <c r="CNI17" s="411"/>
      <c r="CNJ17" s="411"/>
      <c r="CNK17" s="411"/>
      <c r="CNL17" s="411"/>
      <c r="CNM17" s="411"/>
      <c r="CNN17" s="411"/>
      <c r="CNO17" s="411"/>
      <c r="CNP17" s="411"/>
      <c r="CNQ17" s="411"/>
      <c r="CNR17" s="411"/>
      <c r="CNS17" s="411"/>
      <c r="CNT17" s="411"/>
      <c r="CNU17" s="411"/>
      <c r="CNV17" s="411"/>
      <c r="CNW17" s="411"/>
      <c r="CNX17" s="411"/>
      <c r="CNY17" s="411"/>
      <c r="CNZ17" s="411"/>
      <c r="COA17" s="411"/>
      <c r="COB17" s="411"/>
      <c r="COC17" s="411"/>
      <c r="COD17" s="411"/>
      <c r="COE17" s="411"/>
      <c r="COF17" s="411"/>
      <c r="COG17" s="411"/>
      <c r="COH17" s="411"/>
      <c r="COI17" s="411"/>
      <c r="COJ17" s="411"/>
      <c r="COK17" s="411"/>
      <c r="COL17" s="411"/>
      <c r="COM17" s="411"/>
      <c r="CON17" s="411"/>
      <c r="COO17" s="411"/>
      <c r="COP17" s="411"/>
      <c r="COQ17" s="411"/>
      <c r="COR17" s="411"/>
      <c r="COS17" s="411"/>
      <c r="COT17" s="411"/>
      <c r="COU17" s="411"/>
      <c r="COV17" s="411"/>
      <c r="COW17" s="411"/>
      <c r="COX17" s="411"/>
      <c r="COY17" s="411"/>
      <c r="COZ17" s="411"/>
      <c r="CPA17" s="411"/>
      <c r="CPB17" s="411"/>
      <c r="CPC17" s="411"/>
      <c r="CPD17" s="411"/>
      <c r="CPE17" s="411"/>
      <c r="CPF17" s="411"/>
      <c r="CPG17" s="411"/>
      <c r="CPH17" s="411"/>
      <c r="CPI17" s="411"/>
      <c r="CPJ17" s="411"/>
      <c r="CPK17" s="411"/>
      <c r="CPL17" s="411"/>
      <c r="CPM17" s="411"/>
      <c r="CPN17" s="411"/>
      <c r="CPO17" s="411"/>
      <c r="CPP17" s="411"/>
      <c r="CPQ17" s="411"/>
      <c r="CPR17" s="411"/>
      <c r="CPS17" s="411"/>
      <c r="CPT17" s="411"/>
      <c r="CPU17" s="411"/>
      <c r="CPV17" s="411"/>
      <c r="CPW17" s="411"/>
      <c r="CPX17" s="411"/>
      <c r="CPY17" s="411"/>
      <c r="CPZ17" s="411"/>
      <c r="CQA17" s="411"/>
      <c r="CQB17" s="411"/>
      <c r="CQC17" s="411"/>
      <c r="CQD17" s="411"/>
      <c r="CQE17" s="411"/>
      <c r="CQF17" s="411"/>
      <c r="CQG17" s="411"/>
      <c r="CQH17" s="411"/>
      <c r="CQI17" s="411"/>
      <c r="CQJ17" s="411"/>
      <c r="CQK17" s="411"/>
      <c r="CQL17" s="411"/>
      <c r="CQM17" s="411"/>
      <c r="CQN17" s="411"/>
      <c r="CQO17" s="411"/>
      <c r="CQP17" s="411"/>
      <c r="CQQ17" s="411"/>
      <c r="CQR17" s="411"/>
      <c r="CQS17" s="411"/>
      <c r="CQT17" s="411"/>
      <c r="CQU17" s="411"/>
      <c r="CQV17" s="411"/>
      <c r="CQW17" s="411"/>
      <c r="CQX17" s="411"/>
      <c r="CQY17" s="411"/>
      <c r="CQZ17" s="411"/>
      <c r="CRA17" s="411"/>
      <c r="CRB17" s="411"/>
      <c r="CRC17" s="411"/>
      <c r="CRD17" s="411"/>
      <c r="CRE17" s="411"/>
      <c r="CRF17" s="411"/>
      <c r="CRG17" s="411"/>
      <c r="CRH17" s="411"/>
      <c r="CRI17" s="411"/>
      <c r="CRJ17" s="411"/>
      <c r="CRK17" s="411"/>
      <c r="CRL17" s="411"/>
      <c r="CRM17" s="411"/>
      <c r="CRN17" s="411"/>
      <c r="CRO17" s="411"/>
      <c r="CRP17" s="411"/>
      <c r="CRQ17" s="411"/>
      <c r="CRR17" s="411"/>
      <c r="CRS17" s="411"/>
      <c r="CRT17" s="411"/>
      <c r="CRU17" s="411"/>
      <c r="CRV17" s="411"/>
      <c r="CRW17" s="411"/>
      <c r="CRX17" s="411"/>
      <c r="CRY17" s="411"/>
      <c r="CRZ17" s="411"/>
      <c r="CSA17" s="411"/>
      <c r="CSB17" s="411"/>
      <c r="CSC17" s="411"/>
      <c r="CSD17" s="411"/>
      <c r="CSE17" s="411"/>
      <c r="CSF17" s="411"/>
      <c r="CSG17" s="411"/>
      <c r="CSH17" s="411"/>
      <c r="CSI17" s="411"/>
      <c r="CSJ17" s="411"/>
      <c r="CSK17" s="411"/>
      <c r="CSL17" s="411"/>
      <c r="CSM17" s="411"/>
      <c r="CSN17" s="411"/>
      <c r="CSO17" s="411"/>
      <c r="CSP17" s="411"/>
      <c r="CSQ17" s="411"/>
      <c r="CSR17" s="411"/>
      <c r="CSS17" s="411"/>
      <c r="CST17" s="411"/>
      <c r="CSU17" s="411"/>
      <c r="CSV17" s="411"/>
      <c r="CSW17" s="411"/>
      <c r="CSX17" s="411"/>
      <c r="CSY17" s="411"/>
      <c r="CSZ17" s="411"/>
      <c r="CTA17" s="411"/>
      <c r="CTB17" s="411"/>
      <c r="CTC17" s="411"/>
      <c r="CTD17" s="411"/>
      <c r="CTE17" s="411"/>
      <c r="CTF17" s="411"/>
      <c r="CTG17" s="411"/>
      <c r="CTH17" s="411"/>
      <c r="CTI17" s="411"/>
      <c r="CTJ17" s="411"/>
      <c r="CTK17" s="411"/>
      <c r="CTL17" s="411"/>
      <c r="CTM17" s="411"/>
      <c r="CTN17" s="411"/>
      <c r="CTO17" s="411"/>
      <c r="CTP17" s="411"/>
      <c r="CTQ17" s="411"/>
      <c r="CTR17" s="411"/>
      <c r="CTS17" s="411"/>
      <c r="CTT17" s="411"/>
      <c r="CTU17" s="411"/>
      <c r="CTV17" s="411"/>
      <c r="CTW17" s="411"/>
      <c r="CTX17" s="411"/>
      <c r="CTY17" s="411"/>
      <c r="CTZ17" s="411"/>
      <c r="CUA17" s="411"/>
      <c r="CUB17" s="411"/>
      <c r="CUC17" s="411"/>
      <c r="CUD17" s="411"/>
      <c r="CUE17" s="411"/>
      <c r="CUF17" s="411"/>
      <c r="CUG17" s="411"/>
      <c r="CUH17" s="411"/>
      <c r="CUI17" s="411"/>
      <c r="CUJ17" s="411"/>
      <c r="CUK17" s="411"/>
      <c r="CUL17" s="411"/>
      <c r="CUM17" s="411"/>
      <c r="CUN17" s="411"/>
      <c r="CUO17" s="411"/>
      <c r="CUP17" s="411"/>
      <c r="CUQ17" s="411"/>
      <c r="CUR17" s="411"/>
      <c r="CUS17" s="411"/>
      <c r="CUT17" s="411"/>
      <c r="CUU17" s="411"/>
      <c r="CUV17" s="411"/>
      <c r="CUW17" s="411"/>
      <c r="CUX17" s="411"/>
      <c r="CUY17" s="411"/>
      <c r="CUZ17" s="411"/>
      <c r="CVA17" s="411"/>
      <c r="CVB17" s="411"/>
      <c r="CVC17" s="411"/>
      <c r="CVD17" s="411"/>
      <c r="CVE17" s="411"/>
      <c r="CVF17" s="411"/>
      <c r="CVG17" s="411"/>
      <c r="CVH17" s="411"/>
      <c r="CVI17" s="411"/>
      <c r="CVJ17" s="411"/>
      <c r="CVK17" s="411"/>
      <c r="CVL17" s="411"/>
      <c r="CVM17" s="411"/>
      <c r="CVN17" s="411"/>
      <c r="CVO17" s="411"/>
      <c r="CVP17" s="411"/>
      <c r="CVQ17" s="411"/>
      <c r="CVR17" s="411"/>
      <c r="CVS17" s="411"/>
      <c r="CVT17" s="411"/>
      <c r="CVU17" s="411"/>
      <c r="CVV17" s="411"/>
      <c r="CVW17" s="411"/>
      <c r="CVX17" s="411"/>
      <c r="CVY17" s="411"/>
      <c r="CVZ17" s="411"/>
      <c r="CWA17" s="411"/>
      <c r="CWB17" s="411"/>
      <c r="CWC17" s="411"/>
      <c r="CWD17" s="411"/>
      <c r="CWE17" s="411"/>
      <c r="CWF17" s="411"/>
      <c r="CWG17" s="411"/>
      <c r="CWH17" s="411"/>
      <c r="CWI17" s="411"/>
      <c r="CWJ17" s="411"/>
      <c r="CWK17" s="411"/>
      <c r="CWL17" s="411"/>
      <c r="CWM17" s="411"/>
      <c r="CWN17" s="411"/>
      <c r="CWO17" s="411"/>
      <c r="CWP17" s="411"/>
      <c r="CWQ17" s="411"/>
      <c r="CWR17" s="411"/>
      <c r="CWS17" s="411"/>
      <c r="CWT17" s="411"/>
      <c r="CWU17" s="411"/>
      <c r="CWV17" s="411"/>
      <c r="CWW17" s="411"/>
      <c r="CWX17" s="411"/>
      <c r="CWY17" s="411"/>
      <c r="CWZ17" s="411"/>
      <c r="CXA17" s="411"/>
      <c r="CXB17" s="411"/>
      <c r="CXC17" s="411"/>
      <c r="CXD17" s="411"/>
      <c r="CXE17" s="411"/>
      <c r="CXF17" s="411"/>
      <c r="CXG17" s="411"/>
      <c r="CXH17" s="411"/>
      <c r="CXI17" s="411"/>
      <c r="CXJ17" s="411"/>
      <c r="CXK17" s="411"/>
      <c r="CXL17" s="411"/>
      <c r="CXM17" s="411"/>
      <c r="CXN17" s="411"/>
      <c r="CXO17" s="411"/>
      <c r="CXP17" s="411"/>
      <c r="CXQ17" s="411"/>
      <c r="CXR17" s="411"/>
      <c r="CXS17" s="411"/>
      <c r="CXT17" s="411"/>
      <c r="CXU17" s="411"/>
      <c r="CXV17" s="411"/>
      <c r="CXW17" s="411"/>
      <c r="CXX17" s="411"/>
      <c r="CXY17" s="411"/>
      <c r="CXZ17" s="411"/>
      <c r="CYA17" s="411"/>
      <c r="CYB17" s="411"/>
      <c r="CYC17" s="411"/>
      <c r="CYD17" s="411"/>
      <c r="CYE17" s="411"/>
      <c r="CYF17" s="411"/>
      <c r="CYG17" s="411"/>
      <c r="CYH17" s="411"/>
      <c r="CYI17" s="411"/>
      <c r="CYJ17" s="411"/>
      <c r="CYK17" s="411"/>
      <c r="CYL17" s="411"/>
      <c r="CYM17" s="411"/>
      <c r="CYN17" s="411"/>
      <c r="CYO17" s="411"/>
      <c r="CYP17" s="411"/>
      <c r="CYQ17" s="411"/>
      <c r="CYR17" s="411"/>
      <c r="CYS17" s="411"/>
      <c r="CYT17" s="411"/>
      <c r="CYU17" s="411"/>
      <c r="CYV17" s="411"/>
      <c r="CYW17" s="411"/>
      <c r="CYX17" s="411"/>
      <c r="CYY17" s="411"/>
      <c r="CYZ17" s="411"/>
      <c r="CZA17" s="411"/>
      <c r="CZB17" s="411"/>
      <c r="CZC17" s="411"/>
      <c r="CZD17" s="411"/>
      <c r="CZE17" s="411"/>
      <c r="CZF17" s="411"/>
      <c r="CZG17" s="411"/>
      <c r="CZH17" s="411"/>
      <c r="CZI17" s="411"/>
      <c r="CZJ17" s="411"/>
      <c r="CZK17" s="411"/>
      <c r="CZL17" s="411"/>
      <c r="CZM17" s="411"/>
      <c r="CZN17" s="411"/>
      <c r="CZO17" s="411"/>
      <c r="CZP17" s="411"/>
      <c r="CZQ17" s="411"/>
      <c r="CZR17" s="411"/>
      <c r="CZS17" s="411"/>
      <c r="CZT17" s="411"/>
      <c r="CZU17" s="411"/>
      <c r="CZV17" s="411"/>
      <c r="CZW17" s="411"/>
      <c r="CZX17" s="411"/>
      <c r="CZY17" s="411"/>
      <c r="CZZ17" s="411"/>
      <c r="DAA17" s="411"/>
      <c r="DAB17" s="411"/>
      <c r="DAC17" s="411"/>
      <c r="DAD17" s="411"/>
      <c r="DAE17" s="411"/>
      <c r="DAF17" s="411"/>
      <c r="DAG17" s="411"/>
      <c r="DAH17" s="411"/>
      <c r="DAI17" s="411"/>
      <c r="DAJ17" s="411"/>
      <c r="DAK17" s="411"/>
      <c r="DAL17" s="411"/>
      <c r="DAM17" s="411"/>
      <c r="DAN17" s="411"/>
      <c r="DAO17" s="411"/>
      <c r="DAP17" s="411"/>
      <c r="DAQ17" s="411"/>
      <c r="DAR17" s="411"/>
      <c r="DAS17" s="411"/>
      <c r="DAT17" s="411"/>
      <c r="DAU17" s="411"/>
      <c r="DAV17" s="411"/>
      <c r="DAW17" s="411"/>
      <c r="DAX17" s="411"/>
      <c r="DAY17" s="411"/>
      <c r="DAZ17" s="411"/>
      <c r="DBA17" s="411"/>
      <c r="DBB17" s="411"/>
      <c r="DBC17" s="411"/>
      <c r="DBD17" s="411"/>
      <c r="DBE17" s="411"/>
      <c r="DBF17" s="411"/>
      <c r="DBG17" s="411"/>
      <c r="DBH17" s="411"/>
      <c r="DBI17" s="411"/>
      <c r="DBJ17" s="411"/>
      <c r="DBK17" s="411"/>
      <c r="DBL17" s="411"/>
      <c r="DBM17" s="411"/>
      <c r="DBN17" s="411"/>
      <c r="DBO17" s="411"/>
      <c r="DBP17" s="411"/>
      <c r="DBQ17" s="411"/>
      <c r="DBR17" s="411"/>
      <c r="DBS17" s="411"/>
      <c r="DBT17" s="411"/>
      <c r="DBU17" s="411"/>
      <c r="DBV17" s="411"/>
      <c r="DBW17" s="411"/>
      <c r="DBX17" s="411"/>
      <c r="DBY17" s="411"/>
      <c r="DBZ17" s="411"/>
      <c r="DCA17" s="411"/>
      <c r="DCB17" s="411"/>
      <c r="DCC17" s="411"/>
      <c r="DCD17" s="411"/>
      <c r="DCE17" s="411"/>
      <c r="DCF17" s="411"/>
      <c r="DCG17" s="411"/>
      <c r="DCH17" s="411"/>
      <c r="DCI17" s="411"/>
      <c r="DCJ17" s="411"/>
      <c r="DCK17" s="411"/>
      <c r="DCL17" s="411"/>
      <c r="DCM17" s="411"/>
      <c r="DCN17" s="411"/>
      <c r="DCO17" s="411"/>
      <c r="DCP17" s="411"/>
      <c r="DCQ17" s="411"/>
      <c r="DCR17" s="411"/>
      <c r="DCS17" s="411"/>
      <c r="DCT17" s="411"/>
      <c r="DCU17" s="411"/>
      <c r="DCV17" s="411"/>
      <c r="DCW17" s="411"/>
      <c r="DCX17" s="411"/>
      <c r="DCY17" s="411"/>
      <c r="DCZ17" s="411"/>
      <c r="DDA17" s="411"/>
      <c r="DDB17" s="411"/>
      <c r="DDC17" s="411"/>
      <c r="DDD17" s="411"/>
      <c r="DDE17" s="411"/>
      <c r="DDF17" s="411"/>
      <c r="DDG17" s="411"/>
      <c r="DDH17" s="411"/>
      <c r="DDI17" s="411"/>
      <c r="DDJ17" s="411"/>
      <c r="DDK17" s="411"/>
      <c r="DDL17" s="411"/>
      <c r="DDM17" s="411"/>
      <c r="DDN17" s="411"/>
      <c r="DDO17" s="411"/>
      <c r="DDP17" s="411"/>
      <c r="DDQ17" s="411"/>
      <c r="DDR17" s="411"/>
      <c r="DDS17" s="411"/>
      <c r="DDT17" s="411"/>
      <c r="DDU17" s="411"/>
      <c r="DDV17" s="411"/>
      <c r="DDW17" s="411"/>
      <c r="DDX17" s="411"/>
      <c r="DDY17" s="411"/>
      <c r="DDZ17" s="411"/>
      <c r="DEA17" s="411"/>
      <c r="DEB17" s="411"/>
      <c r="DEC17" s="411"/>
      <c r="DED17" s="411"/>
      <c r="DEE17" s="411"/>
      <c r="DEF17" s="411"/>
      <c r="DEG17" s="411"/>
      <c r="DEH17" s="411"/>
      <c r="DEI17" s="411"/>
      <c r="DEJ17" s="411"/>
      <c r="DEK17" s="411"/>
      <c r="DEL17" s="411"/>
      <c r="DEM17" s="411"/>
      <c r="DEN17" s="411"/>
      <c r="DEO17" s="411"/>
      <c r="DEP17" s="411"/>
      <c r="DEQ17" s="411"/>
      <c r="DER17" s="411"/>
      <c r="DES17" s="411"/>
      <c r="DET17" s="411"/>
      <c r="DEU17" s="411"/>
      <c r="DEV17" s="411"/>
      <c r="DEW17" s="411"/>
      <c r="DEX17" s="411"/>
      <c r="DEY17" s="411"/>
      <c r="DEZ17" s="411"/>
      <c r="DFA17" s="411"/>
      <c r="DFB17" s="411"/>
      <c r="DFC17" s="411"/>
      <c r="DFD17" s="411"/>
      <c r="DFE17" s="411"/>
      <c r="DFF17" s="411"/>
      <c r="DFG17" s="411"/>
      <c r="DFH17" s="411"/>
      <c r="DFI17" s="411"/>
      <c r="DFJ17" s="411"/>
      <c r="DFK17" s="411"/>
      <c r="DFL17" s="411"/>
      <c r="DFM17" s="411"/>
      <c r="DFN17" s="411"/>
      <c r="DFO17" s="411"/>
      <c r="DFP17" s="411"/>
      <c r="DFQ17" s="411"/>
      <c r="DFR17" s="411"/>
      <c r="DFS17" s="411"/>
      <c r="DFT17" s="411"/>
      <c r="DFU17" s="411"/>
      <c r="DFV17" s="411"/>
      <c r="DFW17" s="411"/>
      <c r="DFX17" s="411"/>
      <c r="DFY17" s="411"/>
      <c r="DFZ17" s="411"/>
      <c r="DGA17" s="411"/>
      <c r="DGB17" s="411"/>
      <c r="DGC17" s="411"/>
      <c r="DGD17" s="411"/>
      <c r="DGE17" s="411"/>
      <c r="DGF17" s="411"/>
      <c r="DGG17" s="411"/>
      <c r="DGH17" s="411"/>
      <c r="DGI17" s="411"/>
      <c r="DGJ17" s="411"/>
      <c r="DGK17" s="411"/>
      <c r="DGL17" s="411"/>
      <c r="DGM17" s="411"/>
      <c r="DGN17" s="411"/>
      <c r="DGO17" s="411"/>
      <c r="DGP17" s="411"/>
      <c r="DGQ17" s="411"/>
      <c r="DGR17" s="411"/>
      <c r="DGS17" s="411"/>
      <c r="DGT17" s="411"/>
      <c r="DGU17" s="411"/>
      <c r="DGV17" s="411"/>
      <c r="DGW17" s="411"/>
      <c r="DGX17" s="411"/>
      <c r="DGY17" s="411"/>
      <c r="DGZ17" s="411"/>
      <c r="DHA17" s="411"/>
      <c r="DHB17" s="411"/>
      <c r="DHC17" s="411"/>
      <c r="DHD17" s="411"/>
      <c r="DHE17" s="411"/>
      <c r="DHF17" s="411"/>
      <c r="DHG17" s="411"/>
      <c r="DHH17" s="411"/>
      <c r="DHI17" s="411"/>
      <c r="DHJ17" s="411"/>
      <c r="DHK17" s="411"/>
      <c r="DHL17" s="411"/>
      <c r="DHM17" s="411"/>
      <c r="DHN17" s="411"/>
      <c r="DHO17" s="411"/>
      <c r="DHP17" s="411"/>
      <c r="DHQ17" s="411"/>
      <c r="DHR17" s="411"/>
      <c r="DHS17" s="411"/>
      <c r="DHT17" s="411"/>
      <c r="DHU17" s="411"/>
      <c r="DHV17" s="411"/>
      <c r="DHW17" s="411"/>
      <c r="DHX17" s="411"/>
      <c r="DHY17" s="411"/>
      <c r="DHZ17" s="411"/>
      <c r="DIA17" s="411"/>
      <c r="DIB17" s="411"/>
      <c r="DIC17" s="411"/>
      <c r="DID17" s="411"/>
      <c r="DIE17" s="411"/>
      <c r="DIF17" s="411"/>
      <c r="DIG17" s="411"/>
      <c r="DIH17" s="411"/>
      <c r="DII17" s="411"/>
      <c r="DIJ17" s="411"/>
      <c r="DIK17" s="411"/>
      <c r="DIL17" s="411"/>
      <c r="DIM17" s="411"/>
      <c r="DIN17" s="411"/>
      <c r="DIO17" s="411"/>
      <c r="DIP17" s="411"/>
      <c r="DIQ17" s="411"/>
      <c r="DIR17" s="411"/>
      <c r="DIS17" s="411"/>
      <c r="DIT17" s="411"/>
      <c r="DIU17" s="411"/>
      <c r="DIV17" s="411"/>
      <c r="DIW17" s="411"/>
      <c r="DIX17" s="411"/>
      <c r="DIY17" s="411"/>
      <c r="DIZ17" s="411"/>
      <c r="DJA17" s="411"/>
      <c r="DJB17" s="411"/>
      <c r="DJC17" s="411"/>
      <c r="DJD17" s="411"/>
      <c r="DJE17" s="411"/>
      <c r="DJF17" s="411"/>
      <c r="DJG17" s="411"/>
      <c r="DJH17" s="411"/>
      <c r="DJI17" s="411"/>
      <c r="DJJ17" s="411"/>
      <c r="DJK17" s="411"/>
      <c r="DJL17" s="411"/>
      <c r="DJM17" s="411"/>
      <c r="DJN17" s="411"/>
      <c r="DJO17" s="411"/>
      <c r="DJP17" s="411"/>
      <c r="DJQ17" s="411"/>
      <c r="DJR17" s="411"/>
      <c r="DJS17" s="411"/>
      <c r="DJT17" s="411"/>
      <c r="DJU17" s="411"/>
      <c r="DJV17" s="411"/>
      <c r="DJW17" s="411"/>
      <c r="DJX17" s="411"/>
      <c r="DJY17" s="411"/>
      <c r="DJZ17" s="411"/>
      <c r="DKA17" s="411"/>
      <c r="DKB17" s="411"/>
      <c r="DKC17" s="411"/>
      <c r="DKD17" s="411"/>
      <c r="DKE17" s="411"/>
      <c r="DKF17" s="411"/>
      <c r="DKG17" s="411"/>
      <c r="DKH17" s="411"/>
      <c r="DKI17" s="411"/>
      <c r="DKJ17" s="411"/>
      <c r="DKK17" s="411"/>
      <c r="DKL17" s="411"/>
      <c r="DKM17" s="411"/>
      <c r="DKN17" s="411"/>
      <c r="DKO17" s="411"/>
      <c r="DKP17" s="411"/>
      <c r="DKQ17" s="411"/>
      <c r="DKR17" s="411"/>
      <c r="DKS17" s="411"/>
      <c r="DKT17" s="411"/>
      <c r="DKU17" s="411"/>
      <c r="DKV17" s="411"/>
      <c r="DKW17" s="411"/>
      <c r="DKX17" s="411"/>
      <c r="DKY17" s="411"/>
      <c r="DKZ17" s="411"/>
      <c r="DLA17" s="411"/>
      <c r="DLB17" s="411"/>
      <c r="DLC17" s="411"/>
      <c r="DLD17" s="411"/>
      <c r="DLE17" s="411"/>
      <c r="DLF17" s="411"/>
      <c r="DLG17" s="411"/>
      <c r="DLH17" s="411"/>
      <c r="DLI17" s="411"/>
      <c r="DLJ17" s="411"/>
      <c r="DLK17" s="411"/>
      <c r="DLL17" s="411"/>
      <c r="DLM17" s="411"/>
      <c r="DLN17" s="411"/>
      <c r="DLO17" s="411"/>
      <c r="DLP17" s="411"/>
      <c r="DLQ17" s="411"/>
      <c r="DLR17" s="411"/>
      <c r="DLS17" s="411"/>
      <c r="DLT17" s="411"/>
      <c r="DLU17" s="411"/>
      <c r="DLV17" s="411"/>
      <c r="DLW17" s="411"/>
      <c r="DLX17" s="411"/>
      <c r="DLY17" s="411"/>
      <c r="DLZ17" s="411"/>
      <c r="DMA17" s="411"/>
      <c r="DMB17" s="411"/>
      <c r="DMC17" s="411"/>
      <c r="DMD17" s="411"/>
      <c r="DME17" s="411"/>
      <c r="DMF17" s="411"/>
      <c r="DMG17" s="411"/>
      <c r="DMH17" s="411"/>
      <c r="DMI17" s="411"/>
      <c r="DMJ17" s="411"/>
      <c r="DMK17" s="411"/>
      <c r="DML17" s="411"/>
      <c r="DMM17" s="411"/>
      <c r="DMN17" s="411"/>
      <c r="DMO17" s="411"/>
      <c r="DMP17" s="411"/>
      <c r="DMQ17" s="411"/>
      <c r="DMR17" s="411"/>
      <c r="DMS17" s="411"/>
      <c r="DMT17" s="411"/>
      <c r="DMU17" s="411"/>
      <c r="DMV17" s="411"/>
      <c r="DMW17" s="411"/>
      <c r="DMX17" s="411"/>
      <c r="DMY17" s="411"/>
      <c r="DMZ17" s="411"/>
      <c r="DNA17" s="411"/>
      <c r="DNB17" s="411"/>
      <c r="DNC17" s="411"/>
      <c r="DND17" s="411"/>
      <c r="DNE17" s="411"/>
      <c r="DNF17" s="411"/>
      <c r="DNG17" s="411"/>
      <c r="DNH17" s="411"/>
      <c r="DNI17" s="411"/>
      <c r="DNJ17" s="411"/>
      <c r="DNK17" s="411"/>
      <c r="DNL17" s="411"/>
      <c r="DNM17" s="411"/>
      <c r="DNN17" s="411"/>
      <c r="DNO17" s="411"/>
      <c r="DNP17" s="411"/>
      <c r="DNQ17" s="411"/>
      <c r="DNR17" s="411"/>
      <c r="DNS17" s="411"/>
      <c r="DNT17" s="411"/>
      <c r="DNU17" s="411"/>
      <c r="DNV17" s="411"/>
      <c r="DNW17" s="411"/>
      <c r="DNX17" s="411"/>
      <c r="DNY17" s="411"/>
      <c r="DNZ17" s="411"/>
      <c r="DOA17" s="411"/>
      <c r="DOB17" s="411"/>
      <c r="DOC17" s="411"/>
      <c r="DOD17" s="411"/>
      <c r="DOE17" s="411"/>
      <c r="DOF17" s="411"/>
      <c r="DOG17" s="411"/>
      <c r="DOH17" s="411"/>
      <c r="DOI17" s="411"/>
      <c r="DOJ17" s="411"/>
      <c r="DOK17" s="411"/>
      <c r="DOL17" s="411"/>
      <c r="DOM17" s="411"/>
      <c r="DON17" s="411"/>
      <c r="DOO17" s="411"/>
      <c r="DOP17" s="411"/>
      <c r="DOQ17" s="411"/>
      <c r="DOR17" s="411"/>
      <c r="DOS17" s="411"/>
      <c r="DOT17" s="411"/>
      <c r="DOU17" s="411"/>
      <c r="DOV17" s="411"/>
      <c r="DOW17" s="411"/>
      <c r="DOX17" s="411"/>
      <c r="DOY17" s="411"/>
      <c r="DOZ17" s="411"/>
      <c r="DPA17" s="411"/>
      <c r="DPB17" s="411"/>
      <c r="DPC17" s="411"/>
      <c r="DPD17" s="411"/>
      <c r="DPE17" s="411"/>
      <c r="DPF17" s="411"/>
      <c r="DPG17" s="411"/>
      <c r="DPH17" s="411"/>
      <c r="DPI17" s="411"/>
      <c r="DPJ17" s="411"/>
      <c r="DPK17" s="411"/>
      <c r="DPL17" s="411"/>
      <c r="DPM17" s="411"/>
      <c r="DPN17" s="411"/>
      <c r="DPO17" s="411"/>
      <c r="DPP17" s="411"/>
      <c r="DPQ17" s="411"/>
      <c r="DPR17" s="411"/>
      <c r="DPS17" s="411"/>
      <c r="DPT17" s="411"/>
      <c r="DPU17" s="411"/>
      <c r="DPV17" s="411"/>
      <c r="DPW17" s="411"/>
      <c r="DPX17" s="411"/>
      <c r="DPY17" s="411"/>
      <c r="DPZ17" s="411"/>
      <c r="DQA17" s="411"/>
      <c r="DQB17" s="411"/>
      <c r="DQC17" s="411"/>
      <c r="DQD17" s="411"/>
      <c r="DQE17" s="411"/>
      <c r="DQF17" s="411"/>
      <c r="DQG17" s="411"/>
      <c r="DQH17" s="411"/>
      <c r="DQI17" s="411"/>
      <c r="DQJ17" s="411"/>
      <c r="DQK17" s="411"/>
      <c r="DQL17" s="411"/>
      <c r="DQM17" s="411"/>
      <c r="DQN17" s="411"/>
      <c r="DQO17" s="411"/>
      <c r="DQP17" s="411"/>
      <c r="DQQ17" s="411"/>
      <c r="DQR17" s="411"/>
      <c r="DQS17" s="411"/>
      <c r="DQT17" s="411"/>
      <c r="DQU17" s="411"/>
      <c r="DQV17" s="411"/>
      <c r="DQW17" s="411"/>
      <c r="DQX17" s="411"/>
      <c r="DQY17" s="411"/>
      <c r="DQZ17" s="411"/>
      <c r="DRA17" s="411"/>
      <c r="DRB17" s="411"/>
      <c r="DRC17" s="411"/>
      <c r="DRD17" s="411"/>
      <c r="DRE17" s="411"/>
      <c r="DRF17" s="411"/>
      <c r="DRG17" s="411"/>
      <c r="DRH17" s="411"/>
      <c r="DRI17" s="411"/>
      <c r="DRJ17" s="411"/>
      <c r="DRK17" s="411"/>
      <c r="DRL17" s="411"/>
      <c r="DRM17" s="411"/>
      <c r="DRN17" s="411"/>
      <c r="DRO17" s="411"/>
      <c r="DRP17" s="411"/>
      <c r="DRQ17" s="411"/>
      <c r="DRR17" s="411"/>
      <c r="DRS17" s="411"/>
      <c r="DRT17" s="411"/>
      <c r="DRU17" s="411"/>
      <c r="DRV17" s="411"/>
      <c r="DRW17" s="411"/>
      <c r="DRX17" s="411"/>
      <c r="DRY17" s="411"/>
      <c r="DRZ17" s="411"/>
      <c r="DSA17" s="411"/>
      <c r="DSB17" s="411"/>
      <c r="DSC17" s="411"/>
      <c r="DSD17" s="411"/>
      <c r="DSE17" s="411"/>
      <c r="DSF17" s="411"/>
      <c r="DSG17" s="411"/>
      <c r="DSH17" s="411"/>
      <c r="DSI17" s="411"/>
      <c r="DSJ17" s="411"/>
      <c r="DSK17" s="411"/>
      <c r="DSL17" s="411"/>
      <c r="DSM17" s="411"/>
      <c r="DSN17" s="411"/>
      <c r="DSO17" s="411"/>
      <c r="DSP17" s="411"/>
      <c r="DSQ17" s="411"/>
      <c r="DSR17" s="411"/>
      <c r="DSS17" s="411"/>
      <c r="DST17" s="411"/>
      <c r="DSU17" s="411"/>
      <c r="DSV17" s="411"/>
      <c r="DSW17" s="411"/>
      <c r="DSX17" s="411"/>
      <c r="DSY17" s="411"/>
      <c r="DSZ17" s="411"/>
      <c r="DTA17" s="411"/>
      <c r="DTB17" s="411"/>
      <c r="DTC17" s="411"/>
      <c r="DTD17" s="411"/>
      <c r="DTE17" s="411"/>
      <c r="DTF17" s="411"/>
      <c r="DTG17" s="411"/>
      <c r="DTH17" s="411"/>
      <c r="DTI17" s="411"/>
      <c r="DTJ17" s="411"/>
      <c r="DTK17" s="411"/>
      <c r="DTL17" s="411"/>
      <c r="DTM17" s="411"/>
      <c r="DTN17" s="411"/>
      <c r="DTO17" s="411"/>
      <c r="DTP17" s="411"/>
      <c r="DTQ17" s="411"/>
      <c r="DTR17" s="411"/>
      <c r="DTS17" s="411"/>
      <c r="DTT17" s="411"/>
      <c r="DTU17" s="411"/>
      <c r="DTV17" s="411"/>
      <c r="DTW17" s="411"/>
      <c r="DTX17" s="411"/>
      <c r="DTY17" s="411"/>
      <c r="DTZ17" s="411"/>
      <c r="DUA17" s="411"/>
      <c r="DUB17" s="411"/>
      <c r="DUC17" s="411"/>
      <c r="DUD17" s="411"/>
      <c r="DUE17" s="411"/>
      <c r="DUF17" s="411"/>
      <c r="DUG17" s="411"/>
      <c r="DUH17" s="411"/>
      <c r="DUI17" s="411"/>
      <c r="DUJ17" s="411"/>
      <c r="DUK17" s="411"/>
      <c r="DUL17" s="411"/>
      <c r="DUM17" s="411"/>
      <c r="DUN17" s="411"/>
      <c r="DUO17" s="411"/>
      <c r="DUP17" s="411"/>
      <c r="DUQ17" s="411"/>
      <c r="DUR17" s="411"/>
      <c r="DUS17" s="411"/>
      <c r="DUT17" s="411"/>
      <c r="DUU17" s="411"/>
      <c r="DUV17" s="411"/>
      <c r="DUW17" s="411"/>
      <c r="DUX17" s="411"/>
      <c r="DUY17" s="411"/>
      <c r="DUZ17" s="411"/>
      <c r="DVA17" s="411"/>
      <c r="DVB17" s="411"/>
      <c r="DVC17" s="411"/>
      <c r="DVD17" s="411"/>
      <c r="DVE17" s="411"/>
      <c r="DVF17" s="411"/>
      <c r="DVG17" s="411"/>
      <c r="DVH17" s="411"/>
      <c r="DVI17" s="411"/>
      <c r="DVJ17" s="411"/>
      <c r="DVK17" s="411"/>
      <c r="DVL17" s="411"/>
      <c r="DVM17" s="411"/>
      <c r="DVN17" s="411"/>
      <c r="DVO17" s="411"/>
      <c r="DVP17" s="411"/>
      <c r="DVQ17" s="411"/>
      <c r="DVR17" s="411"/>
      <c r="DVS17" s="411"/>
      <c r="DVT17" s="411"/>
      <c r="DVU17" s="411"/>
      <c r="DVV17" s="411"/>
      <c r="DVW17" s="411"/>
      <c r="DVX17" s="411"/>
      <c r="DVY17" s="411"/>
      <c r="DVZ17" s="411"/>
      <c r="DWA17" s="411"/>
      <c r="DWB17" s="411"/>
      <c r="DWC17" s="411"/>
      <c r="DWD17" s="411"/>
      <c r="DWE17" s="411"/>
      <c r="DWF17" s="411"/>
      <c r="DWG17" s="411"/>
      <c r="DWH17" s="411"/>
      <c r="DWI17" s="411"/>
      <c r="DWJ17" s="411"/>
      <c r="DWK17" s="411"/>
      <c r="DWL17" s="411"/>
      <c r="DWM17" s="411"/>
      <c r="DWN17" s="411"/>
      <c r="DWO17" s="411"/>
      <c r="DWP17" s="411"/>
      <c r="DWQ17" s="411"/>
      <c r="DWR17" s="411"/>
      <c r="DWS17" s="411"/>
      <c r="DWT17" s="411"/>
      <c r="DWU17" s="411"/>
      <c r="DWV17" s="411"/>
      <c r="DWW17" s="411"/>
      <c r="DWX17" s="411"/>
      <c r="DWY17" s="411"/>
      <c r="DWZ17" s="411"/>
      <c r="DXA17" s="411"/>
      <c r="DXB17" s="411"/>
      <c r="DXC17" s="411"/>
      <c r="DXD17" s="411"/>
      <c r="DXE17" s="411"/>
      <c r="DXF17" s="411"/>
      <c r="DXG17" s="411"/>
      <c r="DXH17" s="411"/>
      <c r="DXI17" s="411"/>
      <c r="DXJ17" s="411"/>
      <c r="DXK17" s="411"/>
      <c r="DXL17" s="411"/>
      <c r="DXM17" s="411"/>
      <c r="DXN17" s="411"/>
      <c r="DXO17" s="411"/>
      <c r="DXP17" s="411"/>
      <c r="DXQ17" s="411"/>
      <c r="DXR17" s="411"/>
      <c r="DXS17" s="411"/>
      <c r="DXT17" s="411"/>
      <c r="DXU17" s="411"/>
      <c r="DXV17" s="411"/>
      <c r="DXW17" s="411"/>
      <c r="DXX17" s="411"/>
      <c r="DXY17" s="411"/>
      <c r="DXZ17" s="411"/>
      <c r="DYA17" s="411"/>
      <c r="DYB17" s="411"/>
      <c r="DYC17" s="411"/>
      <c r="DYD17" s="411"/>
      <c r="DYE17" s="411"/>
      <c r="DYF17" s="411"/>
      <c r="DYG17" s="411"/>
      <c r="DYH17" s="411"/>
      <c r="DYI17" s="411"/>
      <c r="DYJ17" s="411"/>
      <c r="DYK17" s="411"/>
      <c r="DYL17" s="411"/>
      <c r="DYM17" s="411"/>
      <c r="DYN17" s="411"/>
      <c r="DYO17" s="411"/>
      <c r="DYP17" s="411"/>
      <c r="DYQ17" s="411"/>
      <c r="DYR17" s="411"/>
      <c r="DYS17" s="411"/>
      <c r="DYT17" s="411"/>
      <c r="DYU17" s="411"/>
      <c r="DYV17" s="411"/>
      <c r="DYW17" s="411"/>
      <c r="DYX17" s="411"/>
      <c r="DYY17" s="411"/>
      <c r="DYZ17" s="411"/>
      <c r="DZA17" s="411"/>
      <c r="DZB17" s="411"/>
      <c r="DZC17" s="411"/>
      <c r="DZD17" s="411"/>
      <c r="DZE17" s="411"/>
      <c r="DZF17" s="411"/>
      <c r="DZG17" s="411"/>
      <c r="DZH17" s="411"/>
      <c r="DZI17" s="411"/>
      <c r="DZJ17" s="411"/>
      <c r="DZK17" s="411"/>
      <c r="DZL17" s="411"/>
      <c r="DZM17" s="411"/>
      <c r="DZN17" s="411"/>
      <c r="DZO17" s="411"/>
      <c r="DZP17" s="411"/>
      <c r="DZQ17" s="411"/>
      <c r="DZR17" s="411"/>
      <c r="DZS17" s="411"/>
      <c r="DZT17" s="411"/>
      <c r="DZU17" s="411"/>
      <c r="DZV17" s="411"/>
      <c r="DZW17" s="411"/>
      <c r="DZX17" s="411"/>
      <c r="DZY17" s="411"/>
      <c r="DZZ17" s="411"/>
      <c r="EAA17" s="411"/>
      <c r="EAB17" s="411"/>
      <c r="EAC17" s="411"/>
      <c r="EAD17" s="411"/>
      <c r="EAE17" s="411"/>
      <c r="EAF17" s="411"/>
      <c r="EAG17" s="411"/>
      <c r="EAH17" s="411"/>
      <c r="EAI17" s="411"/>
      <c r="EAJ17" s="411"/>
      <c r="EAK17" s="411"/>
      <c r="EAL17" s="411"/>
      <c r="EAM17" s="411"/>
      <c r="EAN17" s="411"/>
      <c r="EAO17" s="411"/>
      <c r="EAP17" s="411"/>
      <c r="EAQ17" s="411"/>
      <c r="EAR17" s="411"/>
      <c r="EAS17" s="411"/>
      <c r="EAT17" s="411"/>
      <c r="EAU17" s="411"/>
      <c r="EAV17" s="411"/>
      <c r="EAW17" s="411"/>
      <c r="EAX17" s="411"/>
      <c r="EAY17" s="411"/>
      <c r="EAZ17" s="411"/>
      <c r="EBA17" s="411"/>
      <c r="EBB17" s="411"/>
      <c r="EBC17" s="411"/>
      <c r="EBD17" s="411"/>
      <c r="EBE17" s="411"/>
      <c r="EBF17" s="411"/>
      <c r="EBG17" s="411"/>
      <c r="EBH17" s="411"/>
      <c r="EBI17" s="411"/>
      <c r="EBJ17" s="411"/>
      <c r="EBK17" s="411"/>
      <c r="EBL17" s="411"/>
      <c r="EBM17" s="411"/>
      <c r="EBN17" s="411"/>
      <c r="EBO17" s="411"/>
      <c r="EBP17" s="411"/>
      <c r="EBQ17" s="411"/>
      <c r="EBR17" s="411"/>
      <c r="EBS17" s="411"/>
      <c r="EBT17" s="411"/>
      <c r="EBU17" s="411"/>
      <c r="EBV17" s="411"/>
      <c r="EBW17" s="411"/>
      <c r="EBX17" s="411"/>
      <c r="EBY17" s="411"/>
      <c r="EBZ17" s="411"/>
      <c r="ECA17" s="411"/>
      <c r="ECB17" s="411"/>
      <c r="ECC17" s="411"/>
      <c r="ECD17" s="411"/>
      <c r="ECE17" s="411"/>
      <c r="ECF17" s="411"/>
      <c r="ECG17" s="411"/>
      <c r="ECH17" s="411"/>
      <c r="ECI17" s="411"/>
      <c r="ECJ17" s="411"/>
      <c r="ECK17" s="411"/>
      <c r="ECL17" s="411"/>
      <c r="ECM17" s="411"/>
      <c r="ECN17" s="411"/>
      <c r="ECO17" s="411"/>
      <c r="ECP17" s="411"/>
      <c r="ECQ17" s="411"/>
      <c r="ECR17" s="411"/>
      <c r="ECS17" s="411"/>
      <c r="ECT17" s="411"/>
      <c r="ECU17" s="411"/>
      <c r="ECV17" s="411"/>
      <c r="ECW17" s="411"/>
      <c r="ECX17" s="411"/>
      <c r="ECY17" s="411"/>
      <c r="ECZ17" s="411"/>
      <c r="EDA17" s="411"/>
      <c r="EDB17" s="411"/>
      <c r="EDC17" s="411"/>
      <c r="EDD17" s="411"/>
      <c r="EDE17" s="411"/>
      <c r="EDF17" s="411"/>
      <c r="EDG17" s="411"/>
      <c r="EDH17" s="411"/>
      <c r="EDI17" s="411"/>
      <c r="EDJ17" s="411"/>
      <c r="EDK17" s="411"/>
      <c r="EDL17" s="411"/>
      <c r="EDM17" s="411"/>
      <c r="EDN17" s="411"/>
      <c r="EDO17" s="411"/>
      <c r="EDP17" s="411"/>
      <c r="EDQ17" s="411"/>
      <c r="EDR17" s="411"/>
      <c r="EDS17" s="411"/>
      <c r="EDT17" s="411"/>
      <c r="EDU17" s="411"/>
      <c r="EDV17" s="411"/>
      <c r="EDW17" s="411"/>
      <c r="EDX17" s="411"/>
      <c r="EDY17" s="411"/>
      <c r="EDZ17" s="411"/>
      <c r="EEA17" s="411"/>
      <c r="EEB17" s="411"/>
      <c r="EEC17" s="411"/>
      <c r="EED17" s="411"/>
      <c r="EEE17" s="411"/>
      <c r="EEF17" s="411"/>
      <c r="EEG17" s="411"/>
      <c r="EEH17" s="411"/>
      <c r="EEI17" s="411"/>
      <c r="EEJ17" s="411"/>
      <c r="EEK17" s="411"/>
      <c r="EEL17" s="411"/>
      <c r="EEM17" s="411"/>
      <c r="EEN17" s="411"/>
      <c r="EEO17" s="411"/>
      <c r="EEP17" s="411"/>
      <c r="EEQ17" s="411"/>
      <c r="EER17" s="411"/>
      <c r="EES17" s="411"/>
      <c r="EET17" s="411"/>
      <c r="EEU17" s="411"/>
      <c r="EEV17" s="411"/>
      <c r="EEW17" s="411"/>
      <c r="EEX17" s="411"/>
      <c r="EEY17" s="411"/>
      <c r="EEZ17" s="411"/>
      <c r="EFA17" s="411"/>
      <c r="EFB17" s="411"/>
      <c r="EFC17" s="411"/>
      <c r="EFD17" s="411"/>
      <c r="EFE17" s="411"/>
      <c r="EFF17" s="411"/>
      <c r="EFG17" s="411"/>
      <c r="EFH17" s="411"/>
      <c r="EFI17" s="411"/>
      <c r="EFJ17" s="411"/>
      <c r="EFK17" s="411"/>
      <c r="EFL17" s="411"/>
      <c r="EFM17" s="411"/>
      <c r="EFN17" s="411"/>
      <c r="EFO17" s="411"/>
      <c r="EFP17" s="411"/>
      <c r="EFQ17" s="411"/>
      <c r="EFR17" s="411"/>
      <c r="EFS17" s="411"/>
      <c r="EFT17" s="411"/>
      <c r="EFU17" s="411"/>
      <c r="EFV17" s="411"/>
      <c r="EFW17" s="411"/>
      <c r="EFX17" s="411"/>
      <c r="EFY17" s="411"/>
      <c r="EFZ17" s="411"/>
      <c r="EGA17" s="411"/>
      <c r="EGB17" s="411"/>
      <c r="EGC17" s="411"/>
      <c r="EGD17" s="411"/>
      <c r="EGE17" s="411"/>
      <c r="EGF17" s="411"/>
      <c r="EGG17" s="411"/>
      <c r="EGH17" s="411"/>
      <c r="EGI17" s="411"/>
      <c r="EGJ17" s="411"/>
      <c r="EGK17" s="411"/>
      <c r="EGL17" s="411"/>
      <c r="EGM17" s="411"/>
      <c r="EGN17" s="411"/>
      <c r="EGO17" s="411"/>
      <c r="EGP17" s="411"/>
      <c r="EGQ17" s="411"/>
      <c r="EGR17" s="411"/>
      <c r="EGS17" s="411"/>
      <c r="EGT17" s="411"/>
      <c r="EGU17" s="411"/>
      <c r="EGV17" s="411"/>
      <c r="EGW17" s="411"/>
      <c r="EGX17" s="411"/>
      <c r="EGY17" s="411"/>
      <c r="EGZ17" s="411"/>
      <c r="EHA17" s="411"/>
      <c r="EHB17" s="411"/>
      <c r="EHC17" s="411"/>
      <c r="EHD17" s="411"/>
      <c r="EHE17" s="411"/>
      <c r="EHF17" s="411"/>
      <c r="EHG17" s="411"/>
      <c r="EHH17" s="411"/>
      <c r="EHI17" s="411"/>
      <c r="EHJ17" s="411"/>
      <c r="EHK17" s="411"/>
      <c r="EHL17" s="411"/>
      <c r="EHM17" s="411"/>
      <c r="EHN17" s="411"/>
      <c r="EHO17" s="411"/>
      <c r="EHP17" s="411"/>
      <c r="EHQ17" s="411"/>
      <c r="EHR17" s="411"/>
      <c r="EHS17" s="411"/>
      <c r="EHT17" s="411"/>
      <c r="EHU17" s="411"/>
      <c r="EHV17" s="411"/>
      <c r="EHW17" s="411"/>
      <c r="EHX17" s="411"/>
      <c r="EHY17" s="411"/>
      <c r="EHZ17" s="411"/>
      <c r="EIA17" s="411"/>
      <c r="EIB17" s="411"/>
      <c r="EIC17" s="411"/>
      <c r="EID17" s="411"/>
      <c r="EIE17" s="411"/>
      <c r="EIF17" s="411"/>
      <c r="EIG17" s="411"/>
      <c r="EIH17" s="411"/>
      <c r="EII17" s="411"/>
      <c r="EIJ17" s="411"/>
      <c r="EIK17" s="411"/>
      <c r="EIL17" s="411"/>
      <c r="EIM17" s="411"/>
      <c r="EIN17" s="411"/>
      <c r="EIO17" s="411"/>
      <c r="EIP17" s="411"/>
      <c r="EIQ17" s="411"/>
      <c r="EIR17" s="411"/>
      <c r="EIS17" s="411"/>
      <c r="EIT17" s="411"/>
      <c r="EIU17" s="411"/>
      <c r="EIV17" s="411"/>
      <c r="EIW17" s="411"/>
      <c r="EIX17" s="411"/>
      <c r="EIY17" s="411"/>
      <c r="EIZ17" s="411"/>
      <c r="EJA17" s="411"/>
      <c r="EJB17" s="411"/>
      <c r="EJC17" s="411"/>
      <c r="EJD17" s="411"/>
      <c r="EJE17" s="411"/>
      <c r="EJF17" s="411"/>
      <c r="EJG17" s="411"/>
      <c r="EJH17" s="411"/>
      <c r="EJI17" s="411"/>
      <c r="EJJ17" s="411"/>
      <c r="EJK17" s="411"/>
      <c r="EJL17" s="411"/>
      <c r="EJM17" s="411"/>
      <c r="EJN17" s="411"/>
      <c r="EJO17" s="411"/>
      <c r="EJP17" s="411"/>
      <c r="EJQ17" s="411"/>
      <c r="EJR17" s="411"/>
      <c r="EJS17" s="411"/>
      <c r="EJT17" s="411"/>
      <c r="EJU17" s="411"/>
      <c r="EJV17" s="411"/>
      <c r="EJW17" s="411"/>
      <c r="EJX17" s="411"/>
      <c r="EJY17" s="411"/>
      <c r="EJZ17" s="411"/>
      <c r="EKA17" s="411"/>
      <c r="EKB17" s="411"/>
      <c r="EKC17" s="411"/>
      <c r="EKD17" s="411"/>
      <c r="EKE17" s="411"/>
      <c r="EKF17" s="411"/>
      <c r="EKG17" s="411"/>
      <c r="EKH17" s="411"/>
      <c r="EKI17" s="411"/>
      <c r="EKJ17" s="411"/>
      <c r="EKK17" s="411"/>
      <c r="EKL17" s="411"/>
      <c r="EKM17" s="411"/>
      <c r="EKN17" s="411"/>
      <c r="EKO17" s="411"/>
      <c r="EKP17" s="411"/>
      <c r="EKQ17" s="411"/>
      <c r="EKR17" s="411"/>
      <c r="EKS17" s="411"/>
      <c r="EKT17" s="411"/>
      <c r="EKU17" s="411"/>
      <c r="EKV17" s="411"/>
      <c r="EKW17" s="411"/>
      <c r="EKX17" s="411"/>
      <c r="EKY17" s="411"/>
      <c r="EKZ17" s="411"/>
      <c r="ELA17" s="411"/>
      <c r="ELB17" s="411"/>
      <c r="ELC17" s="411"/>
      <c r="ELD17" s="411"/>
      <c r="ELE17" s="411"/>
      <c r="ELF17" s="411"/>
      <c r="ELG17" s="411"/>
      <c r="ELH17" s="411"/>
      <c r="ELI17" s="411"/>
      <c r="ELJ17" s="411"/>
      <c r="ELK17" s="411"/>
      <c r="ELL17" s="411"/>
      <c r="ELM17" s="411"/>
      <c r="ELN17" s="411"/>
      <c r="ELO17" s="411"/>
      <c r="ELP17" s="411"/>
      <c r="ELQ17" s="411"/>
      <c r="ELR17" s="411"/>
      <c r="ELS17" s="411"/>
      <c r="ELT17" s="411"/>
      <c r="ELU17" s="411"/>
      <c r="ELV17" s="411"/>
      <c r="ELW17" s="411"/>
      <c r="ELX17" s="411"/>
      <c r="ELY17" s="411"/>
      <c r="ELZ17" s="411"/>
      <c r="EMA17" s="411"/>
      <c r="EMB17" s="411"/>
      <c r="EMC17" s="411"/>
      <c r="EMD17" s="411"/>
      <c r="EME17" s="411"/>
      <c r="EMF17" s="411"/>
      <c r="EMG17" s="411"/>
      <c r="EMH17" s="411"/>
      <c r="EMI17" s="411"/>
      <c r="EMJ17" s="411"/>
      <c r="EMK17" s="411"/>
      <c r="EML17" s="411"/>
      <c r="EMM17" s="411"/>
      <c r="EMN17" s="411"/>
      <c r="EMO17" s="411"/>
      <c r="EMP17" s="411"/>
      <c r="EMQ17" s="411"/>
      <c r="EMR17" s="411"/>
      <c r="EMS17" s="411"/>
      <c r="EMT17" s="411"/>
      <c r="EMU17" s="411"/>
      <c r="EMV17" s="411"/>
      <c r="EMW17" s="411"/>
      <c r="EMX17" s="411"/>
      <c r="EMY17" s="411"/>
      <c r="EMZ17" s="411"/>
      <c r="ENA17" s="411"/>
      <c r="ENB17" s="411"/>
      <c r="ENC17" s="411"/>
      <c r="END17" s="411"/>
      <c r="ENE17" s="411"/>
      <c r="ENF17" s="411"/>
      <c r="ENG17" s="411"/>
      <c r="ENH17" s="411"/>
      <c r="ENI17" s="411"/>
      <c r="ENJ17" s="411"/>
      <c r="ENK17" s="411"/>
      <c r="ENL17" s="411"/>
      <c r="ENM17" s="411"/>
      <c r="ENN17" s="411"/>
      <c r="ENO17" s="411"/>
      <c r="ENP17" s="411"/>
      <c r="ENQ17" s="411"/>
      <c r="ENR17" s="411"/>
      <c r="ENS17" s="411"/>
      <c r="ENT17" s="411"/>
      <c r="ENU17" s="411"/>
      <c r="ENV17" s="411"/>
      <c r="ENW17" s="411"/>
      <c r="ENX17" s="411"/>
      <c r="ENY17" s="411"/>
      <c r="ENZ17" s="411"/>
      <c r="EOA17" s="411"/>
      <c r="EOB17" s="411"/>
      <c r="EOC17" s="411"/>
      <c r="EOD17" s="411"/>
      <c r="EOE17" s="411"/>
      <c r="EOF17" s="411"/>
      <c r="EOG17" s="411"/>
      <c r="EOH17" s="411"/>
      <c r="EOI17" s="411"/>
      <c r="EOJ17" s="411"/>
      <c r="EOK17" s="411"/>
      <c r="EOL17" s="411"/>
      <c r="EOM17" s="411"/>
      <c r="EON17" s="411"/>
      <c r="EOO17" s="411"/>
      <c r="EOP17" s="411"/>
      <c r="EOQ17" s="411"/>
      <c r="EOR17" s="411"/>
      <c r="EOS17" s="411"/>
      <c r="EOT17" s="411"/>
      <c r="EOU17" s="411"/>
      <c r="EOV17" s="411"/>
      <c r="EOW17" s="411"/>
      <c r="EOX17" s="411"/>
      <c r="EOY17" s="411"/>
      <c r="EOZ17" s="411"/>
      <c r="EPA17" s="411"/>
      <c r="EPB17" s="411"/>
      <c r="EPC17" s="411"/>
      <c r="EPD17" s="411"/>
      <c r="EPE17" s="411"/>
      <c r="EPF17" s="411"/>
      <c r="EPG17" s="411"/>
      <c r="EPH17" s="411"/>
      <c r="EPI17" s="411"/>
      <c r="EPJ17" s="411"/>
      <c r="EPK17" s="411"/>
      <c r="EPL17" s="411"/>
      <c r="EPM17" s="411"/>
      <c r="EPN17" s="411"/>
      <c r="EPO17" s="411"/>
      <c r="EPP17" s="411"/>
      <c r="EPQ17" s="411"/>
      <c r="EPR17" s="411"/>
      <c r="EPS17" s="411"/>
      <c r="EPT17" s="411"/>
      <c r="EPU17" s="411"/>
      <c r="EPV17" s="411"/>
      <c r="EPW17" s="411"/>
      <c r="EPX17" s="411"/>
      <c r="EPY17" s="411"/>
      <c r="EPZ17" s="411"/>
      <c r="EQA17" s="411"/>
      <c r="EQB17" s="411"/>
      <c r="EQC17" s="411"/>
      <c r="EQD17" s="411"/>
      <c r="EQE17" s="411"/>
      <c r="EQF17" s="411"/>
      <c r="EQG17" s="411"/>
      <c r="EQH17" s="411"/>
      <c r="EQI17" s="411"/>
      <c r="EQJ17" s="411"/>
      <c r="EQK17" s="411"/>
      <c r="EQL17" s="411"/>
      <c r="EQM17" s="411"/>
      <c r="EQN17" s="411"/>
      <c r="EQO17" s="411"/>
      <c r="EQP17" s="411"/>
      <c r="EQQ17" s="411"/>
      <c r="EQR17" s="411"/>
      <c r="EQS17" s="411"/>
      <c r="EQT17" s="411"/>
      <c r="EQU17" s="411"/>
      <c r="EQV17" s="411"/>
      <c r="EQW17" s="411"/>
      <c r="EQX17" s="411"/>
      <c r="EQY17" s="411"/>
      <c r="EQZ17" s="411"/>
      <c r="ERA17" s="411"/>
      <c r="ERB17" s="411"/>
      <c r="ERC17" s="411"/>
      <c r="ERD17" s="411"/>
      <c r="ERE17" s="411"/>
      <c r="ERF17" s="411"/>
      <c r="ERG17" s="411"/>
      <c r="ERH17" s="411"/>
      <c r="ERI17" s="411"/>
      <c r="ERJ17" s="411"/>
      <c r="ERK17" s="411"/>
      <c r="ERL17" s="411"/>
      <c r="ERM17" s="411"/>
      <c r="ERN17" s="411"/>
      <c r="ERO17" s="411"/>
      <c r="ERP17" s="411"/>
      <c r="ERQ17" s="411"/>
      <c r="ERR17" s="411"/>
      <c r="ERS17" s="411"/>
      <c r="ERT17" s="411"/>
      <c r="ERU17" s="411"/>
      <c r="ERV17" s="411"/>
      <c r="ERW17" s="411"/>
      <c r="ERX17" s="411"/>
      <c r="ERY17" s="411"/>
      <c r="ERZ17" s="411"/>
      <c r="ESA17" s="411"/>
      <c r="ESB17" s="411"/>
      <c r="ESC17" s="411"/>
      <c r="ESD17" s="411"/>
      <c r="ESE17" s="411"/>
      <c r="ESF17" s="411"/>
      <c r="ESG17" s="411"/>
      <c r="ESH17" s="411"/>
      <c r="ESI17" s="411"/>
      <c r="ESJ17" s="411"/>
      <c r="ESK17" s="411"/>
      <c r="ESL17" s="411"/>
      <c r="ESM17" s="411"/>
      <c r="ESN17" s="411"/>
      <c r="ESO17" s="411"/>
      <c r="ESP17" s="411"/>
      <c r="ESQ17" s="411"/>
      <c r="ESR17" s="411"/>
      <c r="ESS17" s="411"/>
      <c r="EST17" s="411"/>
      <c r="ESU17" s="411"/>
      <c r="ESV17" s="411"/>
      <c r="ESW17" s="411"/>
      <c r="ESX17" s="411"/>
      <c r="ESY17" s="411"/>
      <c r="ESZ17" s="411"/>
      <c r="ETA17" s="411"/>
      <c r="ETB17" s="411"/>
      <c r="ETC17" s="411"/>
      <c r="ETD17" s="411"/>
      <c r="ETE17" s="411"/>
      <c r="ETF17" s="411"/>
      <c r="ETG17" s="411"/>
      <c r="ETH17" s="411"/>
      <c r="ETI17" s="411"/>
      <c r="ETJ17" s="411"/>
      <c r="ETK17" s="411"/>
      <c r="ETL17" s="411"/>
      <c r="ETM17" s="411"/>
      <c r="ETN17" s="411"/>
      <c r="ETO17" s="411"/>
      <c r="ETP17" s="411"/>
      <c r="ETQ17" s="411"/>
      <c r="ETR17" s="411"/>
      <c r="ETS17" s="411"/>
      <c r="ETT17" s="411"/>
      <c r="ETU17" s="411"/>
      <c r="ETV17" s="411"/>
      <c r="ETW17" s="411"/>
      <c r="ETX17" s="411"/>
      <c r="ETY17" s="411"/>
      <c r="ETZ17" s="411"/>
      <c r="EUA17" s="411"/>
      <c r="EUB17" s="411"/>
      <c r="EUC17" s="411"/>
      <c r="EUD17" s="411"/>
      <c r="EUE17" s="411"/>
      <c r="EUF17" s="411"/>
      <c r="EUG17" s="411"/>
      <c r="EUH17" s="411"/>
      <c r="EUI17" s="411"/>
      <c r="EUJ17" s="411"/>
      <c r="EUK17" s="411"/>
      <c r="EUL17" s="411"/>
      <c r="EUM17" s="411"/>
      <c r="EUN17" s="411"/>
      <c r="EUO17" s="411"/>
      <c r="EUP17" s="411"/>
      <c r="EUQ17" s="411"/>
      <c r="EUR17" s="411"/>
      <c r="EUS17" s="411"/>
      <c r="EUT17" s="411"/>
      <c r="EUU17" s="411"/>
      <c r="EUV17" s="411"/>
      <c r="EUW17" s="411"/>
      <c r="EUX17" s="411"/>
      <c r="EUY17" s="411"/>
      <c r="EUZ17" s="411"/>
      <c r="EVA17" s="411"/>
      <c r="EVB17" s="411"/>
      <c r="EVC17" s="411"/>
      <c r="EVD17" s="411"/>
      <c r="EVE17" s="411"/>
      <c r="EVF17" s="411"/>
      <c r="EVG17" s="411"/>
      <c r="EVH17" s="411"/>
      <c r="EVI17" s="411"/>
      <c r="EVJ17" s="411"/>
      <c r="EVK17" s="411"/>
      <c r="EVL17" s="411"/>
      <c r="EVM17" s="411"/>
      <c r="EVN17" s="411"/>
      <c r="EVO17" s="411"/>
      <c r="EVP17" s="411"/>
      <c r="EVQ17" s="411"/>
      <c r="EVR17" s="411"/>
      <c r="EVS17" s="411"/>
      <c r="EVT17" s="411"/>
      <c r="EVU17" s="411"/>
      <c r="EVV17" s="411"/>
      <c r="EVW17" s="411"/>
      <c r="EVX17" s="411"/>
      <c r="EVY17" s="411"/>
      <c r="EVZ17" s="411"/>
      <c r="EWA17" s="411"/>
      <c r="EWB17" s="411"/>
      <c r="EWC17" s="411"/>
      <c r="EWD17" s="411"/>
      <c r="EWE17" s="411"/>
      <c r="EWF17" s="411"/>
      <c r="EWG17" s="411"/>
      <c r="EWH17" s="411"/>
      <c r="EWI17" s="411"/>
      <c r="EWJ17" s="411"/>
      <c r="EWK17" s="411"/>
      <c r="EWL17" s="411"/>
      <c r="EWM17" s="411"/>
      <c r="EWN17" s="411"/>
      <c r="EWO17" s="411"/>
      <c r="EWP17" s="411"/>
      <c r="EWQ17" s="411"/>
      <c r="EWR17" s="411"/>
      <c r="EWS17" s="411"/>
      <c r="EWT17" s="411"/>
      <c r="EWU17" s="411"/>
      <c r="EWV17" s="411"/>
      <c r="EWW17" s="411"/>
      <c r="EWX17" s="411"/>
      <c r="EWY17" s="411"/>
      <c r="EWZ17" s="411"/>
      <c r="EXA17" s="411"/>
      <c r="EXB17" s="411"/>
      <c r="EXC17" s="411"/>
      <c r="EXD17" s="411"/>
      <c r="EXE17" s="411"/>
      <c r="EXF17" s="411"/>
      <c r="EXG17" s="411"/>
      <c r="EXH17" s="411"/>
      <c r="EXI17" s="411"/>
      <c r="EXJ17" s="411"/>
      <c r="EXK17" s="411"/>
      <c r="EXL17" s="411"/>
      <c r="EXM17" s="411"/>
      <c r="EXN17" s="411"/>
      <c r="EXO17" s="411"/>
      <c r="EXP17" s="411"/>
      <c r="EXQ17" s="411"/>
      <c r="EXR17" s="411"/>
      <c r="EXS17" s="411"/>
      <c r="EXT17" s="411"/>
      <c r="EXU17" s="411"/>
      <c r="EXV17" s="411"/>
      <c r="EXW17" s="411"/>
      <c r="EXX17" s="411"/>
      <c r="EXY17" s="411"/>
      <c r="EXZ17" s="411"/>
      <c r="EYA17" s="411"/>
      <c r="EYB17" s="411"/>
      <c r="EYC17" s="411"/>
      <c r="EYD17" s="411"/>
      <c r="EYE17" s="411"/>
      <c r="EYF17" s="411"/>
      <c r="EYG17" s="411"/>
      <c r="EYH17" s="411"/>
      <c r="EYI17" s="411"/>
      <c r="EYJ17" s="411"/>
      <c r="EYK17" s="411"/>
      <c r="EYL17" s="411"/>
      <c r="EYM17" s="411"/>
      <c r="EYN17" s="411"/>
      <c r="EYO17" s="411"/>
      <c r="EYP17" s="411"/>
      <c r="EYQ17" s="411"/>
      <c r="EYR17" s="411"/>
      <c r="EYS17" s="411"/>
      <c r="EYT17" s="411"/>
      <c r="EYU17" s="411"/>
      <c r="EYV17" s="411"/>
      <c r="EYW17" s="411"/>
      <c r="EYX17" s="411"/>
      <c r="EYY17" s="411"/>
      <c r="EYZ17" s="411"/>
      <c r="EZA17" s="411"/>
      <c r="EZB17" s="411"/>
      <c r="EZC17" s="411"/>
      <c r="EZD17" s="411"/>
      <c r="EZE17" s="411"/>
      <c r="EZF17" s="411"/>
      <c r="EZG17" s="411"/>
      <c r="EZH17" s="411"/>
      <c r="EZI17" s="411"/>
      <c r="EZJ17" s="411"/>
      <c r="EZK17" s="411"/>
      <c r="EZL17" s="411"/>
      <c r="EZM17" s="411"/>
      <c r="EZN17" s="411"/>
      <c r="EZO17" s="411"/>
      <c r="EZP17" s="411"/>
      <c r="EZQ17" s="411"/>
      <c r="EZR17" s="411"/>
      <c r="EZS17" s="411"/>
      <c r="EZT17" s="411"/>
      <c r="EZU17" s="411"/>
      <c r="EZV17" s="411"/>
      <c r="EZW17" s="411"/>
      <c r="EZX17" s="411"/>
      <c r="EZY17" s="411"/>
      <c r="EZZ17" s="411"/>
      <c r="FAA17" s="411"/>
      <c r="FAB17" s="411"/>
      <c r="FAC17" s="411"/>
      <c r="FAD17" s="411"/>
      <c r="FAE17" s="411"/>
      <c r="FAF17" s="411"/>
      <c r="FAG17" s="411"/>
      <c r="FAH17" s="411"/>
      <c r="FAI17" s="411"/>
      <c r="FAJ17" s="411"/>
      <c r="FAK17" s="411"/>
      <c r="FAL17" s="411"/>
      <c r="FAM17" s="411"/>
      <c r="FAN17" s="411"/>
      <c r="FAO17" s="411"/>
      <c r="FAP17" s="411"/>
    </row>
    <row r="18" spans="2:4098" ht="14.25" customHeight="1" thickBot="1" x14ac:dyDescent="0.25">
      <c r="B18" s="123"/>
      <c r="C18" s="123"/>
      <c r="D18" s="120"/>
      <c r="E18" s="123"/>
      <c r="F18" s="121"/>
      <c r="G18" s="122"/>
      <c r="H18" s="122"/>
      <c r="I18" s="120"/>
      <c r="J18" s="119"/>
      <c r="K18" s="121"/>
      <c r="L18" s="120"/>
      <c r="M18" s="71"/>
      <c r="N18" s="71"/>
      <c r="O18" s="71"/>
      <c r="P18" s="70"/>
      <c r="Q18" s="70"/>
      <c r="R18" s="70"/>
      <c r="S18" s="71"/>
    </row>
    <row r="19" spans="2:4098" s="11" customFormat="1" ht="27.75" customHeight="1" thickBot="1" x14ac:dyDescent="0.25">
      <c r="B19" s="302" t="s">
        <v>40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4"/>
      <c r="M19" s="71"/>
      <c r="N19" s="71"/>
      <c r="O19" s="71"/>
      <c r="P19" s="71"/>
      <c r="Q19" s="71"/>
      <c r="R19" s="71"/>
      <c r="S19" s="71"/>
    </row>
    <row r="20" spans="2:4098" s="23" customFormat="1" ht="16.350000000000001" customHeight="1" x14ac:dyDescent="0.25">
      <c r="B20" s="353" t="s">
        <v>0</v>
      </c>
      <c r="C20" s="354"/>
      <c r="D20" s="279" t="s">
        <v>198</v>
      </c>
      <c r="E20" s="357" t="s">
        <v>104</v>
      </c>
      <c r="F20" s="360" t="s">
        <v>227</v>
      </c>
      <c r="G20" s="279" t="s">
        <v>199</v>
      </c>
      <c r="H20" s="279"/>
      <c r="I20" s="279"/>
      <c r="J20" s="279"/>
      <c r="K20" s="279"/>
      <c r="L20" s="292" t="s">
        <v>1</v>
      </c>
      <c r="M20" s="83"/>
      <c r="N20" s="83"/>
      <c r="O20" s="83"/>
      <c r="P20" s="83"/>
      <c r="Q20" s="83"/>
      <c r="R20" s="83"/>
      <c r="S20" s="83"/>
      <c r="T20" s="83"/>
      <c r="U20" s="83"/>
    </row>
    <row r="21" spans="2:4098" s="23" customFormat="1" ht="16.350000000000001" customHeight="1" x14ac:dyDescent="0.25">
      <c r="B21" s="353"/>
      <c r="C21" s="354"/>
      <c r="D21" s="325"/>
      <c r="E21" s="358"/>
      <c r="F21" s="361"/>
      <c r="G21" s="278" t="s">
        <v>2</v>
      </c>
      <c r="H21" s="366" t="s">
        <v>107</v>
      </c>
      <c r="I21" s="307" t="s">
        <v>116</v>
      </c>
      <c r="J21" s="307" t="s">
        <v>114</v>
      </c>
      <c r="K21" s="307" t="s">
        <v>4</v>
      </c>
      <c r="L21" s="292"/>
      <c r="M21" s="83"/>
      <c r="N21" s="83"/>
      <c r="O21" s="83"/>
      <c r="P21" s="83"/>
      <c r="Q21" s="83"/>
      <c r="R21" s="83"/>
      <c r="S21" s="83"/>
      <c r="T21" s="83"/>
      <c r="U21" s="83"/>
    </row>
    <row r="22" spans="2:4098" s="23" customFormat="1" ht="29.45" customHeight="1" x14ac:dyDescent="0.25">
      <c r="B22" s="353"/>
      <c r="C22" s="354"/>
      <c r="D22" s="325"/>
      <c r="E22" s="359"/>
      <c r="F22" s="362"/>
      <c r="G22" s="279"/>
      <c r="H22" s="367"/>
      <c r="I22" s="308"/>
      <c r="J22" s="308"/>
      <c r="K22" s="308"/>
      <c r="L22" s="4" t="s">
        <v>6</v>
      </c>
      <c r="M22" s="83"/>
      <c r="N22" s="83"/>
      <c r="O22" s="83"/>
      <c r="P22" s="83"/>
      <c r="Q22" s="83"/>
      <c r="R22" s="83"/>
      <c r="S22" s="83"/>
      <c r="T22" s="83"/>
      <c r="U22" s="83"/>
    </row>
    <row r="23" spans="2:4098" s="42" customFormat="1" ht="13.9" customHeight="1" x14ac:dyDescent="0.25">
      <c r="B23" s="250" t="s">
        <v>7</v>
      </c>
      <c r="C23" s="252" t="s">
        <v>184</v>
      </c>
      <c r="D23" s="253">
        <v>30700</v>
      </c>
      <c r="E23" s="255">
        <v>0</v>
      </c>
      <c r="F23" s="257">
        <f>D23</f>
        <v>30700</v>
      </c>
      <c r="G23" s="259"/>
      <c r="H23" s="142"/>
      <c r="I23" s="261"/>
      <c r="J23" s="139"/>
      <c r="K23" s="259">
        <f>D23</f>
        <v>30700</v>
      </c>
      <c r="L23" s="263" t="s">
        <v>36</v>
      </c>
      <c r="M23" s="84"/>
      <c r="N23" s="84"/>
      <c r="O23" s="84"/>
      <c r="P23" s="84"/>
      <c r="Q23" s="84"/>
      <c r="R23" s="84"/>
      <c r="S23" s="84"/>
      <c r="T23" s="85"/>
      <c r="U23" s="85"/>
    </row>
    <row r="24" spans="2:4098" s="42" customFormat="1" ht="20.45" customHeight="1" x14ac:dyDescent="0.25">
      <c r="B24" s="251"/>
      <c r="C24" s="266"/>
      <c r="D24" s="254"/>
      <c r="E24" s="256"/>
      <c r="F24" s="258"/>
      <c r="G24" s="260"/>
      <c r="H24" s="191"/>
      <c r="I24" s="297"/>
      <c r="J24" s="190"/>
      <c r="K24" s="260"/>
      <c r="L24" s="275"/>
      <c r="M24" s="84"/>
      <c r="N24" s="84"/>
      <c r="O24" s="84"/>
      <c r="P24" s="84"/>
      <c r="Q24" s="84"/>
      <c r="R24" s="84"/>
      <c r="S24" s="84"/>
      <c r="T24" s="85"/>
      <c r="U24" s="85"/>
    </row>
    <row r="25" spans="2:4098" s="42" customFormat="1" ht="13.9" customHeight="1" x14ac:dyDescent="0.25">
      <c r="B25" s="250" t="s">
        <v>9</v>
      </c>
      <c r="C25" s="252" t="s">
        <v>185</v>
      </c>
      <c r="D25" s="253">
        <v>126000</v>
      </c>
      <c r="E25" s="255">
        <v>0</v>
      </c>
      <c r="F25" s="257">
        <f t="shared" ref="F25" si="0">D25</f>
        <v>126000</v>
      </c>
      <c r="G25" s="259"/>
      <c r="H25" s="142"/>
      <c r="I25" s="261"/>
      <c r="J25" s="139"/>
      <c r="K25" s="259">
        <f>D25</f>
        <v>126000</v>
      </c>
      <c r="L25" s="263" t="s">
        <v>12</v>
      </c>
      <c r="M25" s="84"/>
      <c r="N25" s="84"/>
      <c r="O25" s="84"/>
      <c r="P25" s="84"/>
      <c r="Q25" s="84"/>
      <c r="R25" s="84"/>
      <c r="S25" s="84"/>
      <c r="T25" s="85"/>
      <c r="U25" s="85"/>
    </row>
    <row r="26" spans="2:4098" s="42" customFormat="1" ht="20.45" customHeight="1" x14ac:dyDescent="0.25">
      <c r="B26" s="251"/>
      <c r="C26" s="252"/>
      <c r="D26" s="254"/>
      <c r="E26" s="256"/>
      <c r="F26" s="258"/>
      <c r="G26" s="260"/>
      <c r="H26" s="191"/>
      <c r="I26" s="262"/>
      <c r="J26" s="140"/>
      <c r="K26" s="260"/>
      <c r="L26" s="264"/>
      <c r="M26" s="84"/>
      <c r="N26" s="84"/>
      <c r="O26" s="84"/>
      <c r="P26" s="84"/>
      <c r="Q26" s="84"/>
      <c r="R26" s="84"/>
      <c r="S26" s="84"/>
      <c r="T26" s="85"/>
      <c r="U26" s="85"/>
    </row>
    <row r="27" spans="2:4098" s="42" customFormat="1" ht="13.9" customHeight="1" x14ac:dyDescent="0.25">
      <c r="B27" s="250" t="s">
        <v>10</v>
      </c>
      <c r="C27" s="252" t="s">
        <v>210</v>
      </c>
      <c r="D27" s="253">
        <v>280000</v>
      </c>
      <c r="E27" s="255">
        <v>0</v>
      </c>
      <c r="F27" s="257">
        <f t="shared" ref="F27" si="1">D27</f>
        <v>280000</v>
      </c>
      <c r="G27" s="259"/>
      <c r="H27" s="142"/>
      <c r="I27" s="261">
        <f>D27*0.8</f>
        <v>224000</v>
      </c>
      <c r="J27" s="139"/>
      <c r="K27" s="259">
        <f>D27-I27</f>
        <v>56000</v>
      </c>
      <c r="L27" s="263" t="s">
        <v>12</v>
      </c>
      <c r="M27" s="84"/>
      <c r="N27" s="84"/>
      <c r="O27" s="84"/>
      <c r="P27" s="84"/>
      <c r="Q27" s="84"/>
      <c r="R27" s="84"/>
      <c r="S27" s="84"/>
      <c r="T27" s="85"/>
      <c r="U27" s="85"/>
    </row>
    <row r="28" spans="2:4098" s="42" customFormat="1" ht="20.45" customHeight="1" x14ac:dyDescent="0.25">
      <c r="B28" s="251"/>
      <c r="C28" s="252"/>
      <c r="D28" s="254"/>
      <c r="E28" s="256"/>
      <c r="F28" s="258"/>
      <c r="G28" s="260"/>
      <c r="H28" s="191"/>
      <c r="I28" s="262"/>
      <c r="J28" s="140"/>
      <c r="K28" s="260"/>
      <c r="L28" s="264"/>
      <c r="M28" s="84"/>
      <c r="N28" s="84"/>
      <c r="O28" s="84"/>
      <c r="P28" s="84"/>
      <c r="Q28" s="84"/>
      <c r="R28" s="84"/>
      <c r="S28" s="84"/>
      <c r="T28" s="85"/>
      <c r="U28" s="85"/>
    </row>
    <row r="29" spans="2:4098" s="42" customFormat="1" ht="13.9" customHeight="1" x14ac:dyDescent="0.25">
      <c r="B29" s="250" t="s">
        <v>13</v>
      </c>
      <c r="C29" s="252" t="s">
        <v>212</v>
      </c>
      <c r="D29" s="253">
        <v>420000</v>
      </c>
      <c r="E29" s="255">
        <v>0</v>
      </c>
      <c r="F29" s="257">
        <f t="shared" ref="F29" si="2">D29</f>
        <v>420000</v>
      </c>
      <c r="G29" s="259"/>
      <c r="H29" s="142"/>
      <c r="I29" s="261"/>
      <c r="J29" s="139"/>
      <c r="K29" s="259">
        <f>D29-I29</f>
        <v>420000</v>
      </c>
      <c r="L29" s="263" t="s">
        <v>12</v>
      </c>
      <c r="M29" s="84"/>
      <c r="N29" s="84"/>
      <c r="O29" s="84"/>
      <c r="P29" s="84"/>
      <c r="Q29" s="84"/>
      <c r="R29" s="84"/>
      <c r="S29" s="84"/>
      <c r="T29" s="85"/>
      <c r="U29" s="85"/>
    </row>
    <row r="30" spans="2:4098" s="42" customFormat="1" ht="20.45" customHeight="1" x14ac:dyDescent="0.25">
      <c r="B30" s="251"/>
      <c r="C30" s="252"/>
      <c r="D30" s="254"/>
      <c r="E30" s="256"/>
      <c r="F30" s="258"/>
      <c r="G30" s="260"/>
      <c r="H30" s="191"/>
      <c r="I30" s="262"/>
      <c r="J30" s="140"/>
      <c r="K30" s="260"/>
      <c r="L30" s="264"/>
      <c r="M30" s="84"/>
      <c r="N30" s="84"/>
      <c r="O30" s="84"/>
      <c r="P30" s="84"/>
      <c r="Q30" s="84"/>
      <c r="R30" s="84"/>
      <c r="S30" s="84"/>
      <c r="T30" s="85"/>
      <c r="U30" s="85"/>
    </row>
    <row r="31" spans="2:4098" s="42" customFormat="1" ht="10.5" customHeight="1" thickBot="1" x14ac:dyDescent="0.3">
      <c r="B31" s="228"/>
      <c r="C31" s="229"/>
      <c r="D31" s="227"/>
      <c r="E31" s="226"/>
      <c r="F31" s="230"/>
      <c r="G31" s="191"/>
      <c r="H31" s="191"/>
      <c r="I31" s="190"/>
      <c r="J31" s="190"/>
      <c r="K31" s="191"/>
      <c r="L31" s="239"/>
      <c r="M31" s="84"/>
      <c r="N31" s="84"/>
      <c r="O31" s="84"/>
      <c r="P31" s="84"/>
      <c r="Q31" s="84"/>
      <c r="R31" s="84"/>
      <c r="S31" s="84"/>
      <c r="T31" s="85"/>
      <c r="U31" s="85"/>
    </row>
    <row r="32" spans="2:4098" ht="16.350000000000001" customHeight="1" x14ac:dyDescent="0.2">
      <c r="B32" s="341" t="s">
        <v>88</v>
      </c>
      <c r="C32" s="342"/>
      <c r="D32" s="335">
        <f>SUM(D23:D30)</f>
        <v>856700</v>
      </c>
      <c r="E32" s="276">
        <f>SUM(E23:E26)</f>
        <v>0</v>
      </c>
      <c r="F32" s="282">
        <f>SUM(F23:F30)</f>
        <v>856700</v>
      </c>
      <c r="G32" s="282">
        <v>0</v>
      </c>
      <c r="H32" s="282">
        <v>0</v>
      </c>
      <c r="I32" s="276">
        <f>SUM(I23:I30)</f>
        <v>224000</v>
      </c>
      <c r="J32" s="276">
        <v>0</v>
      </c>
      <c r="K32" s="282">
        <f>SUM(K23:K30)</f>
        <v>632700</v>
      </c>
      <c r="L32" s="305"/>
      <c r="M32" s="71"/>
      <c r="N32" s="71"/>
      <c r="O32" s="71"/>
      <c r="P32" s="70"/>
      <c r="Q32" s="70"/>
      <c r="R32" s="70"/>
      <c r="S32" s="71"/>
      <c r="U32" s="86"/>
    </row>
    <row r="33" spans="1:24" ht="16.350000000000001" customHeight="1" thickBot="1" x14ac:dyDescent="0.25">
      <c r="B33" s="343"/>
      <c r="C33" s="344"/>
      <c r="D33" s="336"/>
      <c r="E33" s="277"/>
      <c r="F33" s="283"/>
      <c r="G33" s="283"/>
      <c r="H33" s="283"/>
      <c r="I33" s="277"/>
      <c r="J33" s="277"/>
      <c r="K33" s="283"/>
      <c r="L33" s="306"/>
      <c r="M33" s="71"/>
      <c r="N33" s="71"/>
      <c r="O33" s="71"/>
      <c r="P33" s="70"/>
      <c r="Q33" s="70"/>
      <c r="R33" s="70"/>
      <c r="S33" s="71"/>
    </row>
    <row r="34" spans="1:24" s="2" customFormat="1" ht="18" customHeight="1" x14ac:dyDescent="0.2">
      <c r="A34" s="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87"/>
      <c r="N34" s="87"/>
      <c r="O34" s="87"/>
      <c r="P34" s="88"/>
      <c r="Q34" s="88"/>
      <c r="R34" s="88"/>
      <c r="S34" s="87"/>
      <c r="T34" s="86"/>
      <c r="U34" s="86"/>
    </row>
    <row r="35" spans="1:24" s="2" customFormat="1" ht="5.25" customHeight="1" thickBot="1" x14ac:dyDescent="0.25">
      <c r="A35" s="1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87"/>
      <c r="N35" s="87"/>
      <c r="O35" s="87"/>
      <c r="P35" s="88"/>
      <c r="Q35" s="88"/>
      <c r="R35" s="88"/>
      <c r="S35" s="87"/>
      <c r="T35" s="86"/>
      <c r="U35" s="86"/>
    </row>
    <row r="36" spans="1:24" s="11" customFormat="1" ht="27" customHeight="1" thickBot="1" x14ac:dyDescent="0.25">
      <c r="B36" s="302" t="s">
        <v>41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4"/>
      <c r="M36" s="71"/>
      <c r="N36" s="71"/>
      <c r="O36" s="71"/>
      <c r="P36" s="70"/>
      <c r="Q36" s="70"/>
      <c r="R36" s="70"/>
      <c r="S36" s="71"/>
    </row>
    <row r="37" spans="1:24" s="56" customFormat="1" ht="21.75" customHeight="1" x14ac:dyDescent="0.2">
      <c r="B37" s="425" t="s">
        <v>0</v>
      </c>
      <c r="C37" s="426"/>
      <c r="D37" s="279" t="s">
        <v>198</v>
      </c>
      <c r="E37" s="357" t="s">
        <v>104</v>
      </c>
      <c r="F37" s="360" t="s">
        <v>227</v>
      </c>
      <c r="G37" s="279" t="s">
        <v>199</v>
      </c>
      <c r="H37" s="279"/>
      <c r="I37" s="279"/>
      <c r="J37" s="279"/>
      <c r="K37" s="279"/>
      <c r="L37" s="376" t="s">
        <v>1</v>
      </c>
      <c r="P37" s="72"/>
      <c r="Q37" s="72"/>
      <c r="R37" s="72"/>
    </row>
    <row r="38" spans="1:24" s="56" customFormat="1" ht="18.75" customHeight="1" x14ac:dyDescent="0.2">
      <c r="B38" s="353"/>
      <c r="C38" s="354"/>
      <c r="D38" s="325"/>
      <c r="E38" s="358"/>
      <c r="F38" s="361"/>
      <c r="G38" s="278" t="s">
        <v>2</v>
      </c>
      <c r="H38" s="366" t="s">
        <v>107</v>
      </c>
      <c r="I38" s="307" t="s">
        <v>116</v>
      </c>
      <c r="J38" s="307" t="s">
        <v>114</v>
      </c>
      <c r="K38" s="38" t="s">
        <v>4</v>
      </c>
      <c r="L38" s="292"/>
      <c r="P38" s="72"/>
      <c r="Q38" s="72"/>
      <c r="R38" s="72"/>
    </row>
    <row r="39" spans="1:24" s="56" customFormat="1" ht="21" customHeight="1" x14ac:dyDescent="0.2">
      <c r="B39" s="353"/>
      <c r="C39" s="354"/>
      <c r="D39" s="325"/>
      <c r="E39" s="359"/>
      <c r="F39" s="362"/>
      <c r="G39" s="279"/>
      <c r="H39" s="367"/>
      <c r="I39" s="308"/>
      <c r="J39" s="308"/>
      <c r="K39" s="38" t="s">
        <v>5</v>
      </c>
      <c r="L39" s="4" t="s">
        <v>6</v>
      </c>
      <c r="P39" s="72"/>
      <c r="Q39" s="72"/>
      <c r="R39" s="72"/>
    </row>
    <row r="40" spans="1:24" s="44" customFormat="1" ht="20.100000000000001" customHeight="1" x14ac:dyDescent="0.2">
      <c r="A40" s="169"/>
      <c r="B40" s="265" t="s">
        <v>7</v>
      </c>
      <c r="C40" s="485" t="s">
        <v>115</v>
      </c>
      <c r="D40" s="253">
        <v>188466</v>
      </c>
      <c r="E40" s="255">
        <v>0</v>
      </c>
      <c r="F40" s="257">
        <f t="shared" ref="F40:F66" si="3">D40</f>
        <v>188466</v>
      </c>
      <c r="G40" s="272"/>
      <c r="H40" s="134"/>
      <c r="I40" s="261">
        <f>D40*0.8</f>
        <v>150772.80000000002</v>
      </c>
      <c r="J40" s="261"/>
      <c r="L40" s="263" t="s">
        <v>12</v>
      </c>
      <c r="M40" s="78"/>
      <c r="N40" s="78"/>
      <c r="O40" s="78"/>
      <c r="P40" s="76"/>
      <c r="Q40" s="73" t="s">
        <v>93</v>
      </c>
      <c r="R40" s="77"/>
      <c r="S40" s="69"/>
    </row>
    <row r="41" spans="1:24" s="11" customFormat="1" ht="23.25" customHeight="1" x14ac:dyDescent="0.2">
      <c r="B41" s="250"/>
      <c r="C41" s="486"/>
      <c r="D41" s="254"/>
      <c r="E41" s="318"/>
      <c r="F41" s="258"/>
      <c r="G41" s="273"/>
      <c r="H41" s="135"/>
      <c r="I41" s="262"/>
      <c r="J41" s="262"/>
      <c r="K41" s="231">
        <f>D40*0.2</f>
        <v>37693.200000000004</v>
      </c>
      <c r="L41" s="264"/>
      <c r="M41" s="79"/>
      <c r="N41" s="79" t="s">
        <v>96</v>
      </c>
      <c r="O41" s="79"/>
      <c r="P41" s="74">
        <v>8300</v>
      </c>
      <c r="Q41" s="74">
        <v>325</v>
      </c>
      <c r="R41" s="75">
        <f>P41*Q41</f>
        <v>2697500</v>
      </c>
      <c r="S41" s="71"/>
    </row>
    <row r="42" spans="1:24" ht="20.100000000000001" customHeight="1" x14ac:dyDescent="0.25">
      <c r="B42" s="265">
        <v>2</v>
      </c>
      <c r="C42" s="266" t="s">
        <v>214</v>
      </c>
      <c r="D42" s="268">
        <v>93000</v>
      </c>
      <c r="E42" s="270">
        <v>0</v>
      </c>
      <c r="F42" s="257">
        <f t="shared" si="3"/>
        <v>93000</v>
      </c>
      <c r="G42" s="133"/>
      <c r="H42" s="133"/>
      <c r="I42" s="261">
        <v>93000</v>
      </c>
      <c r="J42" s="139"/>
      <c r="K42" s="319">
        <v>0</v>
      </c>
      <c r="L42" s="263" t="s">
        <v>12</v>
      </c>
      <c r="M42" s="71"/>
      <c r="N42" s="71"/>
      <c r="O42" s="71"/>
      <c r="P42" s="70"/>
      <c r="Q42" s="70"/>
      <c r="R42" s="70"/>
      <c r="W42" s="149"/>
    </row>
    <row r="43" spans="1:24" s="23" customFormat="1" ht="19.5" customHeight="1" x14ac:dyDescent="0.25">
      <c r="B43" s="250"/>
      <c r="C43" s="267"/>
      <c r="D43" s="269"/>
      <c r="E43" s="271"/>
      <c r="F43" s="258"/>
      <c r="G43" s="188"/>
      <c r="H43" s="136"/>
      <c r="I43" s="262"/>
      <c r="J43" s="140"/>
      <c r="K43" s="320"/>
      <c r="L43" s="264"/>
      <c r="M43" s="83"/>
      <c r="N43" s="83"/>
      <c r="O43" s="83"/>
      <c r="P43" s="95"/>
      <c r="Q43" s="95"/>
      <c r="R43" s="95"/>
      <c r="S43" s="83"/>
      <c r="T43" s="83"/>
      <c r="U43" s="83"/>
      <c r="W43" s="154"/>
    </row>
    <row r="44" spans="1:24" s="23" customFormat="1" ht="20.100000000000001" customHeight="1" x14ac:dyDescent="0.25">
      <c r="B44" s="265">
        <v>3</v>
      </c>
      <c r="C44" s="266" t="s">
        <v>215</v>
      </c>
      <c r="D44" s="268">
        <v>45000</v>
      </c>
      <c r="E44" s="270">
        <v>0</v>
      </c>
      <c r="F44" s="257">
        <f t="shared" si="3"/>
        <v>45000</v>
      </c>
      <c r="G44" s="272"/>
      <c r="H44" s="134"/>
      <c r="I44" s="261"/>
      <c r="J44" s="139"/>
      <c r="K44" s="319">
        <f>D44</f>
        <v>45000</v>
      </c>
      <c r="L44" s="263" t="s">
        <v>36</v>
      </c>
      <c r="M44" s="99"/>
      <c r="N44" s="99"/>
      <c r="O44" s="99"/>
      <c r="P44" s="100"/>
      <c r="Q44" s="100"/>
      <c r="R44" s="101"/>
      <c r="S44" s="102"/>
      <c r="T44" s="92"/>
      <c r="U44" s="92"/>
      <c r="W44" s="150"/>
    </row>
    <row r="45" spans="1:24" s="23" customFormat="1" ht="19.5" customHeight="1" x14ac:dyDescent="0.25">
      <c r="B45" s="250"/>
      <c r="C45" s="267"/>
      <c r="D45" s="269"/>
      <c r="E45" s="271"/>
      <c r="F45" s="258"/>
      <c r="G45" s="273"/>
      <c r="H45" s="135"/>
      <c r="I45" s="262"/>
      <c r="J45" s="140"/>
      <c r="K45" s="320"/>
      <c r="L45" s="275"/>
      <c r="M45" s="96"/>
      <c r="N45" s="94" t="s">
        <v>97</v>
      </c>
      <c r="O45" s="96"/>
      <c r="P45" s="97"/>
      <c r="Q45" s="97"/>
      <c r="R45" s="98"/>
      <c r="S45" s="103"/>
      <c r="T45" s="104"/>
      <c r="U45" s="92"/>
      <c r="W45" s="149"/>
    </row>
    <row r="46" spans="1:24" ht="20.100000000000001" customHeight="1" x14ac:dyDescent="0.2">
      <c r="B46" s="265">
        <v>4</v>
      </c>
      <c r="C46" s="266" t="s">
        <v>216</v>
      </c>
      <c r="D46" s="268">
        <v>50000</v>
      </c>
      <c r="E46" s="270">
        <v>0</v>
      </c>
      <c r="F46" s="257">
        <f t="shared" si="3"/>
        <v>50000</v>
      </c>
      <c r="G46" s="272"/>
      <c r="H46" s="134"/>
      <c r="I46" s="261"/>
      <c r="K46" s="319">
        <f>D46</f>
        <v>50000</v>
      </c>
      <c r="L46" s="263" t="s">
        <v>36</v>
      </c>
      <c r="M46" s="89"/>
      <c r="N46" s="89"/>
      <c r="O46" s="89"/>
      <c r="P46" s="105"/>
      <c r="Q46" s="105"/>
      <c r="R46" s="106"/>
      <c r="S46" s="71"/>
      <c r="W46" s="151"/>
      <c r="X46"/>
    </row>
    <row r="47" spans="1:24" s="23" customFormat="1" ht="20.100000000000001" customHeight="1" x14ac:dyDescent="0.25">
      <c r="B47" s="250"/>
      <c r="C47" s="267"/>
      <c r="D47" s="269"/>
      <c r="E47" s="271"/>
      <c r="F47" s="258"/>
      <c r="G47" s="273"/>
      <c r="H47" s="135"/>
      <c r="I47" s="262"/>
      <c r="J47" s="140"/>
      <c r="K47" s="320"/>
      <c r="L47" s="275"/>
      <c r="M47" s="107"/>
      <c r="N47" s="79" t="s">
        <v>96</v>
      </c>
      <c r="O47" s="107"/>
      <c r="P47" s="108"/>
      <c r="Q47" s="108"/>
      <c r="R47" s="109"/>
      <c r="S47" s="83"/>
      <c r="T47" s="83"/>
      <c r="U47" s="83"/>
      <c r="W47" s="149"/>
    </row>
    <row r="48" spans="1:24" s="23" customFormat="1" ht="20.100000000000001" customHeight="1" x14ac:dyDescent="0.25">
      <c r="B48" s="265">
        <v>5</v>
      </c>
      <c r="C48" s="266" t="s">
        <v>217</v>
      </c>
      <c r="D48" s="268">
        <v>25000</v>
      </c>
      <c r="E48" s="270">
        <v>0</v>
      </c>
      <c r="F48" s="257">
        <f t="shared" si="3"/>
        <v>25000</v>
      </c>
      <c r="G48" s="272"/>
      <c r="H48" s="134"/>
      <c r="I48" s="261"/>
      <c r="J48" s="139"/>
      <c r="K48" s="319">
        <f>D48</f>
        <v>25000</v>
      </c>
      <c r="L48" s="263" t="s">
        <v>36</v>
      </c>
      <c r="M48" s="83"/>
      <c r="N48" s="83"/>
      <c r="O48" s="83"/>
      <c r="P48" s="95"/>
      <c r="Q48" s="95"/>
      <c r="R48" s="95"/>
      <c r="S48" s="83"/>
      <c r="T48" s="83"/>
      <c r="U48" s="83"/>
    </row>
    <row r="49" spans="1:24" s="23" customFormat="1" ht="16.5" customHeight="1" x14ac:dyDescent="0.25">
      <c r="B49" s="250"/>
      <c r="C49" s="267"/>
      <c r="D49" s="269"/>
      <c r="E49" s="271"/>
      <c r="F49" s="258"/>
      <c r="G49" s="273"/>
      <c r="H49" s="135"/>
      <c r="I49" s="262"/>
      <c r="J49" s="140"/>
      <c r="K49" s="320"/>
      <c r="L49" s="275"/>
      <c r="M49" s="83"/>
      <c r="N49" s="83"/>
      <c r="O49" s="83"/>
      <c r="P49" s="95"/>
      <c r="Q49" s="95"/>
      <c r="R49" s="95"/>
      <c r="S49" s="83"/>
      <c r="T49" s="83"/>
      <c r="U49" s="83"/>
    </row>
    <row r="50" spans="1:24" ht="20.100000000000001" customHeight="1" x14ac:dyDescent="0.25">
      <c r="B50" s="265">
        <v>6</v>
      </c>
      <c r="C50" s="266" t="s">
        <v>218</v>
      </c>
      <c r="D50" s="268">
        <v>47000</v>
      </c>
      <c r="E50" s="270">
        <v>0</v>
      </c>
      <c r="F50" s="257">
        <f t="shared" si="3"/>
        <v>47000</v>
      </c>
      <c r="G50" s="272"/>
      <c r="H50" s="134"/>
      <c r="I50" s="261"/>
      <c r="J50" s="139"/>
      <c r="K50" s="319">
        <f>D50</f>
        <v>47000</v>
      </c>
      <c r="L50" s="263" t="s">
        <v>36</v>
      </c>
      <c r="M50" s="89"/>
      <c r="N50" s="89"/>
      <c r="O50" s="89"/>
      <c r="P50" s="90"/>
      <c r="Q50" s="73" t="s">
        <v>93</v>
      </c>
      <c r="R50" s="91"/>
      <c r="S50" s="71"/>
      <c r="T50" s="92"/>
      <c r="W50" s="149"/>
      <c r="X50"/>
    </row>
    <row r="51" spans="1:24" s="2" customFormat="1" ht="15" customHeight="1" x14ac:dyDescent="0.2">
      <c r="A51" s="1"/>
      <c r="B51" s="250"/>
      <c r="C51" s="267"/>
      <c r="D51" s="269"/>
      <c r="E51" s="271"/>
      <c r="F51" s="258"/>
      <c r="G51" s="273"/>
      <c r="H51" s="135"/>
      <c r="I51" s="262"/>
      <c r="J51" s="140"/>
      <c r="K51" s="320"/>
      <c r="L51" s="275"/>
      <c r="M51" s="93"/>
      <c r="N51" s="93" t="s">
        <v>96</v>
      </c>
      <c r="O51" s="93"/>
      <c r="P51" s="74">
        <v>2200</v>
      </c>
      <c r="Q51" s="74">
        <v>280</v>
      </c>
      <c r="R51" s="75">
        <v>620000</v>
      </c>
      <c r="S51" s="87"/>
      <c r="T51" s="86"/>
      <c r="U51" s="86"/>
      <c r="W51" s="152"/>
      <c r="X51" s="153"/>
    </row>
    <row r="52" spans="1:24" ht="20.100000000000001" customHeight="1" x14ac:dyDescent="0.25">
      <c r="B52" s="265">
        <v>7</v>
      </c>
      <c r="C52" s="266" t="s">
        <v>219</v>
      </c>
      <c r="D52" s="268">
        <v>47000</v>
      </c>
      <c r="E52" s="270">
        <v>0</v>
      </c>
      <c r="F52" s="257">
        <f t="shared" si="3"/>
        <v>47000</v>
      </c>
      <c r="G52" s="272"/>
      <c r="H52" s="134"/>
      <c r="I52" s="261"/>
      <c r="J52" s="139"/>
      <c r="K52" s="319">
        <f>D52</f>
        <v>47000</v>
      </c>
      <c r="L52" s="263" t="s">
        <v>36</v>
      </c>
      <c r="M52" s="89"/>
      <c r="N52" s="89"/>
      <c r="O52" s="89"/>
      <c r="P52" s="90"/>
      <c r="Q52" s="73" t="s">
        <v>93</v>
      </c>
      <c r="R52" s="91"/>
      <c r="S52" s="71"/>
      <c r="T52" s="92"/>
      <c r="W52" s="149"/>
      <c r="X52"/>
    </row>
    <row r="53" spans="1:24" s="2" customFormat="1" ht="15" customHeight="1" x14ac:dyDescent="0.2">
      <c r="A53" s="1"/>
      <c r="B53" s="250"/>
      <c r="C53" s="267"/>
      <c r="D53" s="269"/>
      <c r="E53" s="271"/>
      <c r="F53" s="258"/>
      <c r="G53" s="273"/>
      <c r="H53" s="135"/>
      <c r="I53" s="262"/>
      <c r="J53" s="140"/>
      <c r="K53" s="320"/>
      <c r="L53" s="275"/>
      <c r="M53" s="93"/>
      <c r="N53" s="93" t="s">
        <v>96</v>
      </c>
      <c r="O53" s="93"/>
      <c r="P53" s="74">
        <v>2200</v>
      </c>
      <c r="Q53" s="74">
        <v>280</v>
      </c>
      <c r="R53" s="75">
        <v>620000</v>
      </c>
      <c r="S53" s="87"/>
      <c r="T53" s="86"/>
      <c r="U53" s="86"/>
      <c r="W53" s="152"/>
      <c r="X53" s="153"/>
    </row>
    <row r="54" spans="1:24" s="2" customFormat="1" ht="20.100000000000001" customHeight="1" x14ac:dyDescent="0.2">
      <c r="A54" s="1"/>
      <c r="B54" s="265">
        <v>8</v>
      </c>
      <c r="C54" s="266" t="s">
        <v>220</v>
      </c>
      <c r="D54" s="268">
        <v>30000</v>
      </c>
      <c r="E54" s="270">
        <v>0</v>
      </c>
      <c r="F54" s="257">
        <f t="shared" si="3"/>
        <v>30000</v>
      </c>
      <c r="G54" s="272"/>
      <c r="H54" s="134"/>
      <c r="I54" s="261"/>
      <c r="J54" s="139"/>
      <c r="K54" s="319">
        <f>D54</f>
        <v>30000</v>
      </c>
      <c r="L54" s="263" t="s">
        <v>36</v>
      </c>
      <c r="M54" s="87"/>
      <c r="N54" s="87"/>
      <c r="O54" s="87"/>
      <c r="P54" s="155"/>
      <c r="Q54" s="155"/>
      <c r="R54" s="155"/>
      <c r="S54" s="87"/>
      <c r="T54" s="86"/>
      <c r="U54" s="86"/>
      <c r="W54" s="152"/>
      <c r="X54" s="153"/>
    </row>
    <row r="55" spans="1:24" s="2" customFormat="1" ht="20.100000000000001" customHeight="1" x14ac:dyDescent="0.2">
      <c r="A55" s="1"/>
      <c r="B55" s="250"/>
      <c r="C55" s="267"/>
      <c r="D55" s="269"/>
      <c r="E55" s="271"/>
      <c r="F55" s="258"/>
      <c r="G55" s="273"/>
      <c r="H55" s="135"/>
      <c r="I55" s="262"/>
      <c r="J55" s="140"/>
      <c r="K55" s="320"/>
      <c r="L55" s="275"/>
      <c r="M55" s="87"/>
      <c r="N55" s="87"/>
      <c r="O55" s="87"/>
      <c r="P55" s="155"/>
      <c r="Q55" s="155"/>
      <c r="R55" s="155"/>
      <c r="S55" s="87"/>
      <c r="T55" s="86"/>
      <c r="U55" s="86"/>
      <c r="W55" s="152"/>
      <c r="X55" s="153"/>
    </row>
    <row r="56" spans="1:24" s="2" customFormat="1" ht="23.25" customHeight="1" x14ac:dyDescent="0.2">
      <c r="A56" s="1"/>
      <c r="B56" s="265">
        <v>9</v>
      </c>
      <c r="C56" s="266" t="s">
        <v>221</v>
      </c>
      <c r="D56" s="268">
        <v>379000</v>
      </c>
      <c r="E56" s="270">
        <v>0</v>
      </c>
      <c r="F56" s="257">
        <f t="shared" si="3"/>
        <v>379000</v>
      </c>
      <c r="G56" s="272"/>
      <c r="H56" s="134"/>
      <c r="I56" s="261">
        <f>D56</f>
        <v>379000</v>
      </c>
      <c r="J56" s="139"/>
      <c r="K56" s="272">
        <v>0</v>
      </c>
      <c r="L56" s="274" t="s">
        <v>12</v>
      </c>
      <c r="M56" s="87"/>
      <c r="N56" s="87"/>
      <c r="O56" s="87"/>
      <c r="P56" s="155"/>
      <c r="Q56" s="155"/>
      <c r="R56" s="155"/>
      <c r="S56" s="87"/>
      <c r="T56" s="86"/>
      <c r="U56" s="86"/>
      <c r="W56" s="152"/>
      <c r="X56" s="153"/>
    </row>
    <row r="57" spans="1:24" s="2" customFormat="1" ht="27.75" customHeight="1" x14ac:dyDescent="0.2">
      <c r="A57" s="1"/>
      <c r="B57" s="250"/>
      <c r="C57" s="267"/>
      <c r="D57" s="269"/>
      <c r="E57" s="271"/>
      <c r="F57" s="258"/>
      <c r="G57" s="273"/>
      <c r="H57" s="135"/>
      <c r="I57" s="262"/>
      <c r="J57" s="140"/>
      <c r="K57" s="273"/>
      <c r="L57" s="274"/>
      <c r="M57" s="87"/>
      <c r="N57" s="87"/>
      <c r="O57" s="87"/>
      <c r="P57" s="155"/>
      <c r="Q57" s="155"/>
      <c r="R57" s="155"/>
      <c r="S57" s="87"/>
      <c r="T57" s="86"/>
      <c r="U57" s="86"/>
      <c r="W57" s="152"/>
      <c r="X57" s="153"/>
    </row>
    <row r="58" spans="1:24" s="2" customFormat="1" ht="23.25" customHeight="1" x14ac:dyDescent="0.2">
      <c r="A58" s="1"/>
      <c r="B58" s="265">
        <v>10</v>
      </c>
      <c r="C58" s="266" t="s">
        <v>222</v>
      </c>
      <c r="D58" s="268">
        <v>515000</v>
      </c>
      <c r="E58" s="270">
        <v>0</v>
      </c>
      <c r="F58" s="257">
        <f t="shared" si="3"/>
        <v>515000</v>
      </c>
      <c r="G58" s="272"/>
      <c r="H58" s="134"/>
      <c r="I58" s="261">
        <f>D58</f>
        <v>515000</v>
      </c>
      <c r="J58" s="139"/>
      <c r="K58" s="272">
        <v>0</v>
      </c>
      <c r="L58" s="274" t="s">
        <v>12</v>
      </c>
      <c r="M58" s="87"/>
      <c r="N58" s="87"/>
      <c r="O58" s="87"/>
      <c r="P58" s="155"/>
      <c r="Q58" s="155"/>
      <c r="R58" s="155"/>
      <c r="S58" s="87"/>
      <c r="T58" s="86"/>
      <c r="U58" s="86"/>
      <c r="W58" s="152"/>
      <c r="X58" s="153"/>
    </row>
    <row r="59" spans="1:24" s="2" customFormat="1" ht="27.75" customHeight="1" x14ac:dyDescent="0.2">
      <c r="A59" s="1"/>
      <c r="B59" s="250"/>
      <c r="C59" s="267"/>
      <c r="D59" s="269"/>
      <c r="E59" s="271"/>
      <c r="F59" s="258"/>
      <c r="G59" s="273"/>
      <c r="H59" s="135"/>
      <c r="I59" s="262"/>
      <c r="J59" s="140"/>
      <c r="K59" s="273"/>
      <c r="L59" s="274"/>
      <c r="M59" s="87"/>
      <c r="N59" s="87"/>
      <c r="O59" s="87"/>
      <c r="P59" s="155"/>
      <c r="Q59" s="155"/>
      <c r="R59" s="155"/>
      <c r="S59" s="87"/>
      <c r="T59" s="86"/>
      <c r="U59" s="86"/>
      <c r="W59" s="152"/>
      <c r="X59" s="153"/>
    </row>
    <row r="60" spans="1:24" s="2" customFormat="1" ht="23.25" customHeight="1" x14ac:dyDescent="0.2">
      <c r="A60" s="1"/>
      <c r="B60" s="265">
        <v>11</v>
      </c>
      <c r="C60" s="266" t="s">
        <v>223</v>
      </c>
      <c r="D60" s="268">
        <v>166000</v>
      </c>
      <c r="E60" s="270">
        <v>0</v>
      </c>
      <c r="F60" s="257">
        <f t="shared" si="3"/>
        <v>166000</v>
      </c>
      <c r="G60" s="272"/>
      <c r="H60" s="134"/>
      <c r="I60" s="261">
        <f>D60</f>
        <v>166000</v>
      </c>
      <c r="J60" s="139"/>
      <c r="K60" s="272">
        <v>0</v>
      </c>
      <c r="L60" s="264" t="s">
        <v>12</v>
      </c>
      <c r="M60" s="87"/>
      <c r="N60" s="87"/>
      <c r="O60" s="87"/>
      <c r="P60" s="155"/>
      <c r="Q60" s="155"/>
      <c r="R60" s="155"/>
      <c r="S60" s="87"/>
      <c r="T60" s="86"/>
      <c r="U60" s="86"/>
      <c r="W60" s="152"/>
      <c r="X60" s="153"/>
    </row>
    <row r="61" spans="1:24" s="2" customFormat="1" ht="27.75" customHeight="1" x14ac:dyDescent="0.2">
      <c r="A61" s="1"/>
      <c r="B61" s="250"/>
      <c r="C61" s="267"/>
      <c r="D61" s="269"/>
      <c r="E61" s="271"/>
      <c r="F61" s="258"/>
      <c r="G61" s="273"/>
      <c r="H61" s="135"/>
      <c r="I61" s="262"/>
      <c r="J61" s="140"/>
      <c r="K61" s="273"/>
      <c r="L61" s="264"/>
      <c r="M61" s="87"/>
      <c r="N61" s="87"/>
      <c r="O61" s="87"/>
      <c r="P61" s="155"/>
      <c r="Q61" s="155"/>
      <c r="R61" s="155"/>
      <c r="S61" s="87"/>
      <c r="T61" s="86"/>
      <c r="U61" s="86"/>
      <c r="W61" s="152"/>
      <c r="X61" s="153"/>
    </row>
    <row r="62" spans="1:24" s="23" customFormat="1" ht="20.100000000000001" customHeight="1" x14ac:dyDescent="0.25">
      <c r="B62" s="265">
        <v>12</v>
      </c>
      <c r="C62" s="266" t="s">
        <v>177</v>
      </c>
      <c r="D62" s="268">
        <v>62000</v>
      </c>
      <c r="E62" s="270">
        <v>0</v>
      </c>
      <c r="F62" s="257">
        <f t="shared" si="3"/>
        <v>62000</v>
      </c>
      <c r="G62" s="272"/>
      <c r="H62" s="134"/>
      <c r="I62" s="261"/>
      <c r="J62" s="139"/>
      <c r="K62" s="272">
        <f>D62</f>
        <v>62000</v>
      </c>
      <c r="L62" s="263" t="s">
        <v>36</v>
      </c>
      <c r="M62" s="83"/>
      <c r="N62" s="83"/>
      <c r="O62" s="83"/>
      <c r="P62" s="95" t="s">
        <v>14</v>
      </c>
      <c r="Q62" s="95"/>
      <c r="R62" s="95"/>
      <c r="S62" s="83"/>
      <c r="T62" s="83"/>
      <c r="U62" s="83"/>
    </row>
    <row r="63" spans="1:24" s="23" customFormat="1" ht="20.100000000000001" customHeight="1" x14ac:dyDescent="0.25">
      <c r="B63" s="250"/>
      <c r="C63" s="267"/>
      <c r="D63" s="269"/>
      <c r="E63" s="271"/>
      <c r="F63" s="258"/>
      <c r="G63" s="273"/>
      <c r="H63" s="135"/>
      <c r="I63" s="262"/>
      <c r="J63" s="140"/>
      <c r="K63" s="273"/>
      <c r="L63" s="275"/>
      <c r="M63" s="83"/>
      <c r="N63" s="83"/>
      <c r="O63" s="83"/>
      <c r="P63" s="95"/>
      <c r="Q63" s="95"/>
      <c r="R63" s="95"/>
      <c r="S63" s="83"/>
      <c r="T63" s="83"/>
      <c r="U63" s="83"/>
    </row>
    <row r="64" spans="1:24" s="23" customFormat="1" ht="20.100000000000001" customHeight="1" x14ac:dyDescent="0.25">
      <c r="B64" s="265">
        <v>13</v>
      </c>
      <c r="C64" s="266" t="s">
        <v>173</v>
      </c>
      <c r="D64" s="268">
        <v>98878</v>
      </c>
      <c r="E64" s="270">
        <v>0</v>
      </c>
      <c r="F64" s="257">
        <f t="shared" si="3"/>
        <v>98878</v>
      </c>
      <c r="G64" s="272"/>
      <c r="H64" s="134"/>
      <c r="I64" s="261"/>
      <c r="J64" s="139"/>
      <c r="K64" s="272">
        <f>D64</f>
        <v>98878</v>
      </c>
      <c r="L64" s="264" t="s">
        <v>12</v>
      </c>
      <c r="M64" s="83"/>
      <c r="N64" s="83"/>
      <c r="O64" s="83"/>
      <c r="P64" s="95"/>
      <c r="Q64" s="95"/>
      <c r="R64" s="95"/>
      <c r="S64" s="83"/>
      <c r="T64" s="83"/>
      <c r="U64" s="83"/>
    </row>
    <row r="65" spans="1:21" s="23" customFormat="1" ht="20.100000000000001" customHeight="1" x14ac:dyDescent="0.25">
      <c r="B65" s="250"/>
      <c r="C65" s="267"/>
      <c r="D65" s="269"/>
      <c r="E65" s="271"/>
      <c r="F65" s="258"/>
      <c r="G65" s="273"/>
      <c r="H65" s="135"/>
      <c r="I65" s="297"/>
      <c r="J65" s="140"/>
      <c r="K65" s="273"/>
      <c r="L65" s="264"/>
      <c r="M65" s="83"/>
      <c r="N65" s="83"/>
      <c r="O65" s="83"/>
      <c r="P65" s="95"/>
      <c r="Q65" s="95"/>
      <c r="R65" s="95"/>
      <c r="S65" s="83"/>
      <c r="T65" s="83"/>
      <c r="U65" s="83"/>
    </row>
    <row r="66" spans="1:21" s="118" customFormat="1" ht="20.100000000000001" customHeight="1" x14ac:dyDescent="0.25">
      <c r="A66" s="23"/>
      <c r="B66" s="265">
        <v>14</v>
      </c>
      <c r="C66" s="266" t="s">
        <v>174</v>
      </c>
      <c r="D66" s="268">
        <v>58398</v>
      </c>
      <c r="E66" s="270">
        <v>0</v>
      </c>
      <c r="F66" s="257">
        <f t="shared" si="3"/>
        <v>58398</v>
      </c>
      <c r="G66" s="309"/>
      <c r="H66" s="63"/>
      <c r="I66" s="293"/>
      <c r="J66" s="139"/>
      <c r="K66" s="272">
        <f>D66</f>
        <v>58398</v>
      </c>
      <c r="L66" s="263" t="s">
        <v>36</v>
      </c>
      <c r="M66" s="116"/>
      <c r="N66" s="116"/>
      <c r="O66" s="116"/>
      <c r="P66" s="117"/>
      <c r="Q66" s="117"/>
      <c r="R66" s="117"/>
      <c r="S66" s="116"/>
      <c r="T66" s="116"/>
      <c r="U66" s="164"/>
    </row>
    <row r="67" spans="1:21" s="118" customFormat="1" ht="10.5" customHeight="1" x14ac:dyDescent="0.25">
      <c r="A67" s="23"/>
      <c r="B67" s="250"/>
      <c r="C67" s="267"/>
      <c r="D67" s="269"/>
      <c r="E67" s="271"/>
      <c r="F67" s="258"/>
      <c r="G67" s="273"/>
      <c r="H67" s="135"/>
      <c r="I67" s="294"/>
      <c r="J67" s="140"/>
      <c r="K67" s="273"/>
      <c r="L67" s="275"/>
      <c r="M67" s="116"/>
      <c r="N67" s="116"/>
      <c r="O67" s="116"/>
      <c r="P67" s="117"/>
      <c r="Q67" s="117"/>
      <c r="R67" s="117"/>
      <c r="S67" s="116"/>
      <c r="T67" s="116"/>
      <c r="U67" s="164"/>
    </row>
    <row r="68" spans="1:21" s="118" customFormat="1" ht="20.100000000000001" customHeight="1" x14ac:dyDescent="0.25">
      <c r="A68" s="23"/>
      <c r="B68" s="265">
        <v>15</v>
      </c>
      <c r="C68" s="266" t="s">
        <v>232</v>
      </c>
      <c r="D68" s="268">
        <v>0</v>
      </c>
      <c r="E68" s="270">
        <v>30000</v>
      </c>
      <c r="F68" s="257">
        <v>30000</v>
      </c>
      <c r="G68" s="309"/>
      <c r="H68" s="63"/>
      <c r="I68" s="293"/>
      <c r="J68" s="139"/>
      <c r="K68" s="272">
        <f>F68</f>
        <v>30000</v>
      </c>
      <c r="L68" s="263" t="s">
        <v>36</v>
      </c>
      <c r="M68" s="116"/>
      <c r="N68" s="116"/>
      <c r="O68" s="116"/>
      <c r="P68" s="117"/>
      <c r="Q68" s="117"/>
      <c r="R68" s="117"/>
      <c r="S68" s="116"/>
      <c r="T68" s="116"/>
      <c r="U68" s="164"/>
    </row>
    <row r="69" spans="1:21" s="118" customFormat="1" ht="10.5" customHeight="1" x14ac:dyDescent="0.25">
      <c r="A69" s="23"/>
      <c r="B69" s="250"/>
      <c r="C69" s="267"/>
      <c r="D69" s="269"/>
      <c r="E69" s="271"/>
      <c r="F69" s="258"/>
      <c r="G69" s="273"/>
      <c r="H69" s="135"/>
      <c r="I69" s="294"/>
      <c r="J69" s="140"/>
      <c r="K69" s="273"/>
      <c r="L69" s="275"/>
      <c r="M69" s="116"/>
      <c r="N69" s="116"/>
      <c r="O69" s="116"/>
      <c r="P69" s="117"/>
      <c r="Q69" s="117"/>
      <c r="R69" s="117"/>
      <c r="S69" s="116"/>
      <c r="T69" s="116"/>
      <c r="U69" s="164"/>
    </row>
    <row r="70" spans="1:21" s="118" customFormat="1" ht="20.100000000000001" customHeight="1" x14ac:dyDescent="0.25">
      <c r="A70" s="23"/>
      <c r="B70" s="265">
        <v>16</v>
      </c>
      <c r="C70" s="266" t="s">
        <v>233</v>
      </c>
      <c r="D70" s="268">
        <v>0</v>
      </c>
      <c r="E70" s="270">
        <v>600000</v>
      </c>
      <c r="F70" s="257">
        <v>600000</v>
      </c>
      <c r="G70" s="309"/>
      <c r="H70" s="63"/>
      <c r="I70" s="504">
        <v>600000</v>
      </c>
      <c r="J70" s="139"/>
      <c r="K70" s="272"/>
      <c r="L70" s="264" t="s">
        <v>12</v>
      </c>
      <c r="M70" s="116"/>
      <c r="N70" s="116"/>
      <c r="O70" s="116"/>
      <c r="P70" s="117"/>
      <c r="Q70" s="117"/>
      <c r="R70" s="117"/>
      <c r="S70" s="116"/>
      <c r="T70" s="116"/>
      <c r="U70" s="164"/>
    </row>
    <row r="71" spans="1:21" s="118" customFormat="1" ht="15" customHeight="1" thickBot="1" x14ac:dyDescent="0.3">
      <c r="A71" s="23"/>
      <c r="B71" s="250"/>
      <c r="C71" s="267"/>
      <c r="D71" s="269"/>
      <c r="E71" s="271"/>
      <c r="F71" s="258"/>
      <c r="G71" s="273"/>
      <c r="H71" s="135"/>
      <c r="I71" s="505"/>
      <c r="J71" s="140"/>
      <c r="K71" s="273"/>
      <c r="L71" s="264"/>
      <c r="M71" s="116"/>
      <c r="N71" s="116"/>
      <c r="O71" s="116"/>
      <c r="P71" s="117"/>
      <c r="Q71" s="117"/>
      <c r="R71" s="117"/>
      <c r="S71" s="116"/>
      <c r="T71" s="116"/>
      <c r="U71" s="164"/>
    </row>
    <row r="72" spans="1:21" s="118" customFormat="1" ht="21" customHeight="1" x14ac:dyDescent="0.25">
      <c r="A72" s="23"/>
      <c r="B72" s="341" t="s">
        <v>43</v>
      </c>
      <c r="C72" s="342"/>
      <c r="D72" s="335">
        <f>SUM(D40:D67)</f>
        <v>1804742</v>
      </c>
      <c r="E72" s="276">
        <f>SUM(E68:E71)</f>
        <v>630000</v>
      </c>
      <c r="F72" s="282">
        <f>SUM(F40:F71)</f>
        <v>2434742</v>
      </c>
      <c r="G72" s="282">
        <f>SUM(G40:G65)</f>
        <v>0</v>
      </c>
      <c r="H72" s="282">
        <v>0</v>
      </c>
      <c r="I72" s="496">
        <f>SUM(I40:I71)</f>
        <v>1903772.8</v>
      </c>
      <c r="J72" s="276">
        <f>SUM(J40:J67)</f>
        <v>0</v>
      </c>
      <c r="K72" s="282">
        <f>SUM(K40:K69)</f>
        <v>530969.19999999995</v>
      </c>
      <c r="L72" s="305"/>
      <c r="M72" s="116"/>
      <c r="N72" s="116"/>
      <c r="O72" s="116"/>
      <c r="P72" s="117"/>
      <c r="Q72" s="117"/>
      <c r="R72" s="117"/>
      <c r="S72" s="116"/>
      <c r="T72" s="116"/>
      <c r="U72" s="116"/>
    </row>
    <row r="73" spans="1:21" s="56" customFormat="1" ht="23.25" customHeight="1" thickBot="1" x14ac:dyDescent="0.25">
      <c r="B73" s="343"/>
      <c r="C73" s="344"/>
      <c r="D73" s="336"/>
      <c r="E73" s="277"/>
      <c r="F73" s="283"/>
      <c r="G73" s="283"/>
      <c r="H73" s="283"/>
      <c r="I73" s="497"/>
      <c r="J73" s="277"/>
      <c r="K73" s="283"/>
      <c r="L73" s="306"/>
    </row>
    <row r="74" spans="1:21" s="56" customFormat="1" ht="28.15" customHeight="1" x14ac:dyDescent="0.3">
      <c r="B74" s="51"/>
      <c r="C74" s="51"/>
      <c r="D74" s="52"/>
      <c r="E74" s="52"/>
      <c r="F74" s="52"/>
      <c r="G74" s="52"/>
      <c r="H74" s="52"/>
      <c r="I74" s="115"/>
      <c r="J74" s="115"/>
      <c r="K74" s="53"/>
      <c r="L74" s="54"/>
    </row>
    <row r="75" spans="1:21" s="56" customFormat="1" ht="15.75" customHeight="1" thickBot="1" x14ac:dyDescent="0.35">
      <c r="B75" s="51"/>
      <c r="C75" s="51"/>
      <c r="D75" s="52"/>
      <c r="E75" s="52"/>
      <c r="F75" s="52"/>
      <c r="G75" s="52"/>
      <c r="H75" s="52"/>
      <c r="I75" s="53"/>
      <c r="J75" s="53"/>
      <c r="K75" s="53"/>
      <c r="L75" s="54"/>
    </row>
    <row r="76" spans="1:21" s="45" customFormat="1" ht="23.1" customHeight="1" thickBot="1" x14ac:dyDescent="0.25">
      <c r="B76" s="302" t="s">
        <v>44</v>
      </c>
      <c r="C76" s="303"/>
      <c r="D76" s="303"/>
      <c r="E76" s="303"/>
      <c r="F76" s="303"/>
      <c r="G76" s="303"/>
      <c r="H76" s="303"/>
      <c r="I76" s="303"/>
      <c r="J76" s="303"/>
      <c r="K76" s="303"/>
      <c r="L76" s="304"/>
      <c r="M76" s="99"/>
      <c r="N76" s="99"/>
      <c r="O76" s="99"/>
      <c r="P76" s="100"/>
      <c r="Q76" s="100"/>
      <c r="R76" s="101"/>
      <c r="S76" s="56"/>
      <c r="T76" s="56"/>
      <c r="U76" s="56"/>
    </row>
    <row r="77" spans="1:21" s="25" customFormat="1" ht="15" customHeight="1" x14ac:dyDescent="0.2">
      <c r="A77" s="45"/>
      <c r="B77" s="425" t="s">
        <v>0</v>
      </c>
      <c r="C77" s="426"/>
      <c r="D77" s="279" t="s">
        <v>198</v>
      </c>
      <c r="E77" s="357" t="s">
        <v>104</v>
      </c>
      <c r="F77" s="360" t="s">
        <v>227</v>
      </c>
      <c r="G77" s="279" t="s">
        <v>199</v>
      </c>
      <c r="H77" s="279"/>
      <c r="I77" s="279"/>
      <c r="J77" s="279"/>
      <c r="K77" s="279"/>
      <c r="L77" s="376" t="s">
        <v>1</v>
      </c>
      <c r="M77" s="96"/>
      <c r="N77" s="94" t="s">
        <v>94</v>
      </c>
      <c r="O77" s="96"/>
      <c r="P77" s="97"/>
      <c r="Q77" s="97"/>
      <c r="R77" s="98"/>
      <c r="S77" s="69"/>
      <c r="T77" s="69"/>
      <c r="U77" s="69"/>
    </row>
    <row r="78" spans="1:21" s="25" customFormat="1" ht="23.1" customHeight="1" x14ac:dyDescent="0.2">
      <c r="A78" s="45"/>
      <c r="B78" s="353"/>
      <c r="C78" s="354"/>
      <c r="D78" s="325"/>
      <c r="E78" s="358"/>
      <c r="F78" s="361"/>
      <c r="G78" s="278" t="s">
        <v>2</v>
      </c>
      <c r="H78" s="366" t="s">
        <v>107</v>
      </c>
      <c r="I78" s="307" t="s">
        <v>116</v>
      </c>
      <c r="J78" s="307" t="s">
        <v>114</v>
      </c>
      <c r="K78" s="307" t="s">
        <v>4</v>
      </c>
      <c r="L78" s="292"/>
      <c r="M78" s="99"/>
      <c r="N78" s="99"/>
      <c r="O78" s="99"/>
      <c r="P78" s="100"/>
      <c r="Q78" s="100"/>
      <c r="R78" s="101"/>
      <c r="S78" s="351" t="s">
        <v>91</v>
      </c>
      <c r="T78" s="481"/>
      <c r="U78" s="69"/>
    </row>
    <row r="79" spans="1:21" ht="23.1" customHeight="1" x14ac:dyDescent="0.2">
      <c r="B79" s="363"/>
      <c r="C79" s="364"/>
      <c r="D79" s="325"/>
      <c r="E79" s="359"/>
      <c r="F79" s="362"/>
      <c r="G79" s="279"/>
      <c r="H79" s="367"/>
      <c r="I79" s="308"/>
      <c r="J79" s="308"/>
      <c r="K79" s="308"/>
      <c r="L79" s="4" t="s">
        <v>6</v>
      </c>
      <c r="M79" s="96"/>
      <c r="N79" s="94" t="s">
        <v>95</v>
      </c>
      <c r="O79" s="96"/>
      <c r="P79" s="97"/>
      <c r="Q79" s="97"/>
      <c r="R79" s="98"/>
      <c r="S79" s="352"/>
      <c r="T79" s="482"/>
    </row>
    <row r="80" spans="1:21" ht="18.95" customHeight="1" x14ac:dyDescent="0.2">
      <c r="B80" s="484" t="s">
        <v>7</v>
      </c>
      <c r="C80" s="351" t="s">
        <v>178</v>
      </c>
      <c r="D80" s="268">
        <v>18000</v>
      </c>
      <c r="E80" s="255">
        <v>0</v>
      </c>
      <c r="F80" s="257">
        <f t="shared" ref="F80" si="4">D80</f>
        <v>18000</v>
      </c>
      <c r="G80" s="483"/>
      <c r="H80" s="259"/>
      <c r="I80" s="259"/>
      <c r="J80" s="127"/>
      <c r="K80" s="259">
        <f>D80</f>
        <v>18000</v>
      </c>
      <c r="L80" s="263" t="s">
        <v>36</v>
      </c>
    </row>
    <row r="81" spans="1:21" s="2" customFormat="1" ht="20.25" customHeight="1" x14ac:dyDescent="0.2">
      <c r="A81" s="1"/>
      <c r="B81" s="251"/>
      <c r="C81" s="352"/>
      <c r="D81" s="269"/>
      <c r="E81" s="256"/>
      <c r="F81" s="258"/>
      <c r="G81" s="260"/>
      <c r="H81" s="260"/>
      <c r="I81" s="260"/>
      <c r="J81" s="126"/>
      <c r="K81" s="260"/>
      <c r="L81" s="275"/>
      <c r="M81" s="86"/>
      <c r="N81" s="86"/>
      <c r="O81" s="86"/>
      <c r="P81" s="86"/>
      <c r="Q81" s="86"/>
      <c r="R81" s="86"/>
      <c r="S81" s="86"/>
      <c r="T81" s="86"/>
      <c r="U81" s="86"/>
    </row>
    <row r="82" spans="1:21" s="18" customFormat="1" ht="42.75" customHeight="1" x14ac:dyDescent="0.25">
      <c r="B82" s="186" t="s">
        <v>9</v>
      </c>
      <c r="C82" s="221" t="s">
        <v>200</v>
      </c>
      <c r="D82" s="240">
        <v>35000</v>
      </c>
      <c r="E82" s="246">
        <v>0</v>
      </c>
      <c r="F82" s="176">
        <f>D82</f>
        <v>35000</v>
      </c>
      <c r="G82" s="192"/>
      <c r="H82" s="192"/>
      <c r="I82" s="192">
        <v>0</v>
      </c>
      <c r="J82" s="192"/>
      <c r="K82" s="41">
        <f>D82</f>
        <v>35000</v>
      </c>
      <c r="L82" s="187" t="s">
        <v>36</v>
      </c>
      <c r="M82" s="16"/>
      <c r="N82" s="16"/>
      <c r="O82" s="16"/>
      <c r="P82" s="16"/>
      <c r="Q82" s="16"/>
      <c r="R82" s="16"/>
      <c r="S82" s="16"/>
      <c r="T82" s="16"/>
      <c r="U82" s="16"/>
    </row>
    <row r="83" spans="1:21" s="18" customFormat="1" ht="42.75" customHeight="1" thickBot="1" x14ac:dyDescent="0.3">
      <c r="B83" s="186" t="s">
        <v>10</v>
      </c>
      <c r="C83" s="221" t="s">
        <v>201</v>
      </c>
      <c r="D83" s="220">
        <v>80000</v>
      </c>
      <c r="E83" s="195">
        <v>0</v>
      </c>
      <c r="F83" s="176">
        <f>D83</f>
        <v>80000</v>
      </c>
      <c r="G83" s="63"/>
      <c r="H83" s="63"/>
      <c r="I83" s="135">
        <v>0</v>
      </c>
      <c r="J83" s="81"/>
      <c r="K83" s="43">
        <f>D83</f>
        <v>80000</v>
      </c>
      <c r="L83" s="241" t="s">
        <v>12</v>
      </c>
      <c r="M83" s="16"/>
      <c r="N83" s="16"/>
      <c r="O83" s="16"/>
      <c r="P83" s="16"/>
      <c r="Q83" s="16"/>
      <c r="R83" s="16"/>
      <c r="S83" s="16"/>
      <c r="T83" s="16"/>
      <c r="U83" s="16"/>
    </row>
    <row r="84" spans="1:21" s="22" customFormat="1" ht="22.5" customHeight="1" x14ac:dyDescent="0.25">
      <c r="A84" s="18"/>
      <c r="B84" s="498" t="s">
        <v>87</v>
      </c>
      <c r="C84" s="499"/>
      <c r="D84" s="335">
        <f>SUM(D80:D83)</f>
        <v>133000</v>
      </c>
      <c r="E84" s="502">
        <f>SUM(E80:E82)</f>
        <v>0</v>
      </c>
      <c r="F84" s="282">
        <f>SUM(F80:F83)</f>
        <v>133000</v>
      </c>
      <c r="G84" s="282">
        <f>SUM(G80:G82)</f>
        <v>0</v>
      </c>
      <c r="H84" s="282">
        <f>SUM(H80:H81)</f>
        <v>0</v>
      </c>
      <c r="I84" s="282">
        <f>SUM(I82)</f>
        <v>0</v>
      </c>
      <c r="J84" s="177"/>
      <c r="K84" s="178">
        <f>SUM(K80:K83)</f>
        <v>133000</v>
      </c>
      <c r="L84" s="494"/>
      <c r="M84" s="110"/>
      <c r="N84" s="110"/>
      <c r="O84" s="110"/>
      <c r="P84" s="110"/>
      <c r="Q84" s="110"/>
      <c r="R84" s="110"/>
      <c r="S84" s="110"/>
      <c r="T84" s="110"/>
      <c r="U84" s="110"/>
    </row>
    <row r="85" spans="1:21" s="22" customFormat="1" ht="32.25" customHeight="1" thickBot="1" x14ac:dyDescent="0.3">
      <c r="A85" s="18"/>
      <c r="B85" s="500"/>
      <c r="C85" s="501"/>
      <c r="D85" s="336"/>
      <c r="E85" s="503"/>
      <c r="F85" s="283"/>
      <c r="G85" s="283"/>
      <c r="H85" s="283"/>
      <c r="I85" s="283"/>
      <c r="J85" s="179"/>
      <c r="K85" s="175"/>
      <c r="L85" s="495"/>
      <c r="M85" s="110"/>
      <c r="N85" s="110"/>
      <c r="O85" s="110"/>
      <c r="P85" s="110"/>
      <c r="Q85" s="110"/>
      <c r="R85" s="110"/>
      <c r="S85" s="110"/>
      <c r="T85" s="110"/>
      <c r="U85" s="168"/>
    </row>
    <row r="86" spans="1:21" s="22" customFormat="1" ht="27" customHeight="1" thickBot="1" x14ac:dyDescent="0.3">
      <c r="A86" s="18"/>
      <c r="B86" s="489"/>
      <c r="C86" s="490"/>
      <c r="D86" s="490"/>
      <c r="E86" s="490"/>
      <c r="F86" s="490"/>
      <c r="G86" s="490"/>
      <c r="H86" s="490"/>
      <c r="I86" s="490"/>
      <c r="J86" s="490"/>
      <c r="K86" s="490"/>
      <c r="L86" s="491"/>
      <c r="M86" s="110"/>
      <c r="N86" s="110"/>
      <c r="O86" s="110"/>
      <c r="P86" s="110"/>
      <c r="Q86" s="110"/>
      <c r="R86" s="110"/>
      <c r="S86" s="110"/>
      <c r="T86" s="110"/>
      <c r="U86" s="110"/>
    </row>
    <row r="87" spans="1:21" s="11" customFormat="1" ht="21.75" customHeight="1" x14ac:dyDescent="0.2">
      <c r="B87" s="371" t="s">
        <v>18</v>
      </c>
      <c r="C87" s="372"/>
      <c r="D87" s="284">
        <f>D84+D32+D72</f>
        <v>2794442</v>
      </c>
      <c r="E87" s="487">
        <f>E32+E72+E84</f>
        <v>630000</v>
      </c>
      <c r="F87" s="346">
        <f>F32+F72+F84</f>
        <v>3424442</v>
      </c>
      <c r="G87" s="284">
        <f>G84+G32+G8+G72</f>
        <v>0</v>
      </c>
      <c r="H87" s="284">
        <f>H84</f>
        <v>0</v>
      </c>
      <c r="I87" s="284">
        <f>I84+I32+I72</f>
        <v>2127772.7999999998</v>
      </c>
      <c r="J87" s="284">
        <f>J72+J32</f>
        <v>0</v>
      </c>
      <c r="K87" s="185">
        <f>K84+K32</f>
        <v>765700</v>
      </c>
      <c r="L87" s="180"/>
    </row>
    <row r="88" spans="1:21" s="23" customFormat="1" ht="21" customHeight="1" thickBot="1" x14ac:dyDescent="0.3">
      <c r="B88" s="373"/>
      <c r="C88" s="374"/>
      <c r="D88" s="285"/>
      <c r="E88" s="488"/>
      <c r="F88" s="347"/>
      <c r="G88" s="285"/>
      <c r="H88" s="285"/>
      <c r="I88" s="285"/>
      <c r="J88" s="285"/>
      <c r="K88" s="181">
        <f>K72</f>
        <v>530969.19999999995</v>
      </c>
      <c r="L88" s="182"/>
      <c r="M88" s="83"/>
      <c r="N88" s="83"/>
      <c r="O88" s="83"/>
      <c r="P88" s="83"/>
      <c r="Q88" s="83"/>
      <c r="R88" s="83"/>
      <c r="S88" s="83"/>
      <c r="T88" s="83"/>
      <c r="U88" s="83"/>
    </row>
    <row r="89" spans="1:21" s="23" customFormat="1" ht="21" customHeight="1" x14ac:dyDescent="0.25">
      <c r="B89" s="19"/>
      <c r="C89" s="19"/>
      <c r="D89" s="20"/>
      <c r="E89" s="20"/>
      <c r="F89" s="20"/>
      <c r="G89" s="20"/>
      <c r="H89" s="20"/>
      <c r="I89" s="20"/>
      <c r="J89" s="20"/>
      <c r="K89" s="21"/>
      <c r="L89" s="20"/>
      <c r="M89" s="83"/>
      <c r="N89" s="83"/>
      <c r="O89" s="83"/>
      <c r="P89" s="83"/>
      <c r="Q89" s="83"/>
      <c r="R89" s="83"/>
      <c r="S89" s="83"/>
      <c r="T89" s="83"/>
      <c r="U89" s="83"/>
    </row>
    <row r="90" spans="1:21" s="23" customFormat="1" ht="24.75" customHeight="1" thickBot="1" x14ac:dyDescent="0.3">
      <c r="B90" s="19"/>
      <c r="C90" s="19"/>
      <c r="D90" s="20"/>
      <c r="E90" s="20"/>
      <c r="F90" s="20"/>
      <c r="G90" s="20"/>
      <c r="H90" s="20"/>
      <c r="I90" s="20"/>
      <c r="J90" s="20"/>
      <c r="K90" s="21"/>
      <c r="L90" s="20"/>
      <c r="M90" s="83"/>
      <c r="N90" s="83"/>
      <c r="O90" s="83"/>
      <c r="P90" s="83"/>
      <c r="Q90" s="83"/>
      <c r="R90" s="83"/>
      <c r="S90" s="83"/>
      <c r="T90" s="83"/>
      <c r="U90" s="83"/>
    </row>
    <row r="91" spans="1:21" s="42" customFormat="1" ht="18" customHeight="1" thickBot="1" x14ac:dyDescent="0.3">
      <c r="B91" s="302" t="s">
        <v>108</v>
      </c>
      <c r="C91" s="303"/>
      <c r="D91" s="303"/>
      <c r="E91" s="303"/>
      <c r="F91" s="303"/>
      <c r="G91" s="303"/>
      <c r="H91" s="303"/>
      <c r="I91" s="303"/>
      <c r="J91" s="303"/>
      <c r="K91" s="303"/>
      <c r="L91" s="304"/>
      <c r="M91" s="85"/>
      <c r="N91" s="85"/>
      <c r="O91" s="85"/>
      <c r="P91" s="85"/>
      <c r="Q91" s="85"/>
      <c r="R91" s="85"/>
      <c r="S91" s="85"/>
      <c r="T91" s="85"/>
      <c r="U91" s="85"/>
    </row>
    <row r="92" spans="1:21" s="42" customFormat="1" ht="15" customHeight="1" x14ac:dyDescent="0.25">
      <c r="B92" s="353" t="s">
        <v>0</v>
      </c>
      <c r="C92" s="354"/>
      <c r="D92" s="279" t="s">
        <v>198</v>
      </c>
      <c r="E92" s="357" t="s">
        <v>104</v>
      </c>
      <c r="F92" s="360" t="s">
        <v>227</v>
      </c>
      <c r="G92" s="279" t="s">
        <v>199</v>
      </c>
      <c r="H92" s="279"/>
      <c r="I92" s="279"/>
      <c r="J92" s="279"/>
      <c r="K92" s="279"/>
      <c r="L92" s="292" t="s">
        <v>1</v>
      </c>
      <c r="M92" s="85"/>
      <c r="N92" s="85"/>
      <c r="O92" s="85"/>
      <c r="P92" s="85"/>
      <c r="Q92" s="85"/>
      <c r="R92" s="85"/>
      <c r="S92" s="85"/>
      <c r="T92" s="85"/>
      <c r="U92" s="85"/>
    </row>
    <row r="93" spans="1:21" s="42" customFormat="1" ht="18" customHeight="1" x14ac:dyDescent="0.25">
      <c r="B93" s="353"/>
      <c r="C93" s="354"/>
      <c r="D93" s="325"/>
      <c r="E93" s="358"/>
      <c r="F93" s="361"/>
      <c r="G93" s="278" t="s">
        <v>2</v>
      </c>
      <c r="H93" s="366" t="s">
        <v>107</v>
      </c>
      <c r="I93" s="307" t="s">
        <v>116</v>
      </c>
      <c r="J93" s="307" t="s">
        <v>114</v>
      </c>
      <c r="K93" s="307" t="s">
        <v>4</v>
      </c>
      <c r="L93" s="292"/>
      <c r="M93" s="85"/>
      <c r="N93" s="85"/>
      <c r="O93" s="85"/>
      <c r="P93" s="85"/>
      <c r="Q93" s="85"/>
      <c r="R93" s="85"/>
      <c r="S93" s="85"/>
      <c r="T93" s="85"/>
      <c r="U93" s="85"/>
    </row>
    <row r="94" spans="1:21" s="42" customFormat="1" ht="29.25" customHeight="1" x14ac:dyDescent="0.25">
      <c r="B94" s="353"/>
      <c r="C94" s="354"/>
      <c r="D94" s="325"/>
      <c r="E94" s="359"/>
      <c r="F94" s="362"/>
      <c r="G94" s="279"/>
      <c r="H94" s="367"/>
      <c r="I94" s="308"/>
      <c r="J94" s="308"/>
      <c r="K94" s="308"/>
      <c r="L94" s="4" t="s">
        <v>6</v>
      </c>
      <c r="M94" s="85"/>
      <c r="N94" s="85"/>
      <c r="O94" s="85"/>
      <c r="P94" s="85"/>
      <c r="Q94" s="85"/>
      <c r="R94" s="85"/>
      <c r="S94" s="85"/>
      <c r="T94" s="85"/>
      <c r="U94" s="85"/>
    </row>
    <row r="95" spans="1:21" s="22" customFormat="1" ht="32.25" customHeight="1" x14ac:dyDescent="0.25">
      <c r="A95" s="18"/>
      <c r="B95" s="250" t="s">
        <v>7</v>
      </c>
      <c r="C95" s="266" t="s">
        <v>204</v>
      </c>
      <c r="D95" s="253">
        <v>70000</v>
      </c>
      <c r="E95" s="255">
        <v>0</v>
      </c>
      <c r="F95" s="339">
        <f>D95</f>
        <v>70000</v>
      </c>
      <c r="G95" s="330"/>
      <c r="H95" s="142"/>
      <c r="I95" s="261"/>
      <c r="J95" s="319"/>
      <c r="K95" s="319">
        <v>70000</v>
      </c>
      <c r="L95" s="295" t="s">
        <v>12</v>
      </c>
      <c r="M95" s="110"/>
      <c r="N95" s="110"/>
      <c r="O95" s="110"/>
      <c r="P95" s="110"/>
      <c r="Q95" s="110"/>
      <c r="R95" s="110"/>
      <c r="S95" s="110"/>
      <c r="T95" s="110"/>
      <c r="U95" s="110"/>
    </row>
    <row r="96" spans="1:21" s="22" customFormat="1" ht="19.899999999999999" customHeight="1" thickBot="1" x14ac:dyDescent="0.3">
      <c r="A96" s="18"/>
      <c r="B96" s="484"/>
      <c r="C96" s="350"/>
      <c r="D96" s="480"/>
      <c r="E96" s="318"/>
      <c r="F96" s="340"/>
      <c r="G96" s="330"/>
      <c r="H96" s="141"/>
      <c r="I96" s="262"/>
      <c r="J96" s="320"/>
      <c r="K96" s="320"/>
      <c r="L96" s="296"/>
      <c r="M96" s="110"/>
      <c r="N96" s="110"/>
      <c r="O96" s="110"/>
      <c r="P96" s="110"/>
      <c r="Q96" s="110"/>
      <c r="R96" s="110"/>
      <c r="S96" s="110"/>
      <c r="T96" s="110"/>
      <c r="U96" s="110"/>
    </row>
    <row r="97" spans="2:21" s="18" customFormat="1" ht="16.5" customHeight="1" x14ac:dyDescent="0.25">
      <c r="B97" s="341" t="s">
        <v>110</v>
      </c>
      <c r="C97" s="342"/>
      <c r="D97" s="335">
        <f>SUM(D95:D96)</f>
        <v>70000</v>
      </c>
      <c r="E97" s="355">
        <f>SUM(E95:E96)</f>
        <v>0</v>
      </c>
      <c r="F97" s="282">
        <f>SUM(F95:F96)</f>
        <v>70000</v>
      </c>
      <c r="G97" s="282"/>
      <c r="H97" s="282">
        <v>0</v>
      </c>
      <c r="I97" s="276">
        <f>SUM(I95:I96)</f>
        <v>0</v>
      </c>
      <c r="J97" s="276">
        <f>SUM(J95:J96)</f>
        <v>0</v>
      </c>
      <c r="K97" s="174">
        <f>SUM(K95:K96)</f>
        <v>70000</v>
      </c>
      <c r="L97" s="305"/>
      <c r="M97" s="16"/>
      <c r="N97" s="16"/>
      <c r="O97" s="16"/>
      <c r="P97" s="16"/>
      <c r="Q97" s="16"/>
      <c r="R97" s="16"/>
      <c r="S97" s="16"/>
      <c r="T97" s="16"/>
      <c r="U97" s="16"/>
    </row>
    <row r="98" spans="2:21" s="11" customFormat="1" ht="27.75" customHeight="1" thickBot="1" x14ac:dyDescent="0.25">
      <c r="B98" s="343"/>
      <c r="C98" s="344"/>
      <c r="D98" s="336"/>
      <c r="E98" s="356"/>
      <c r="F98" s="283"/>
      <c r="G98" s="283"/>
      <c r="H98" s="283"/>
      <c r="I98" s="277"/>
      <c r="J98" s="277"/>
      <c r="K98" s="175"/>
      <c r="L98" s="306"/>
    </row>
    <row r="99" spans="2:21" s="23" customFormat="1" ht="21" customHeight="1" thickBot="1" x14ac:dyDescent="0.35">
      <c r="B99" s="157"/>
      <c r="C99" s="157"/>
      <c r="D99" s="161"/>
      <c r="E99" s="158"/>
      <c r="F99" s="161"/>
      <c r="G99" s="161"/>
      <c r="H99" s="161"/>
      <c r="I99" s="159"/>
      <c r="J99" s="162"/>
      <c r="K99" s="163"/>
      <c r="L99" s="160"/>
      <c r="M99" s="83"/>
      <c r="N99" s="83"/>
      <c r="O99" s="83"/>
      <c r="P99" s="83"/>
      <c r="Q99" s="83"/>
      <c r="R99" s="83"/>
      <c r="S99" s="83"/>
      <c r="T99" s="83"/>
      <c r="U99" s="83"/>
    </row>
    <row r="100" spans="2:21" s="23" customFormat="1" ht="25.5" customHeight="1" thickBot="1" x14ac:dyDescent="0.3">
      <c r="B100" s="302" t="s">
        <v>79</v>
      </c>
      <c r="C100" s="303"/>
      <c r="D100" s="303"/>
      <c r="E100" s="303"/>
      <c r="F100" s="303"/>
      <c r="G100" s="303"/>
      <c r="H100" s="303"/>
      <c r="I100" s="303"/>
      <c r="J100" s="303"/>
      <c r="K100" s="303"/>
      <c r="L100" s="304"/>
      <c r="M100" s="83"/>
      <c r="N100" s="83"/>
      <c r="O100" s="83"/>
      <c r="P100" s="83"/>
      <c r="Q100" s="83"/>
      <c r="R100" s="83"/>
      <c r="S100" s="83"/>
      <c r="T100" s="83"/>
      <c r="U100" s="83"/>
    </row>
    <row r="101" spans="2:21" s="23" customFormat="1" ht="22.5" customHeight="1" x14ac:dyDescent="0.25">
      <c r="B101" s="425" t="s">
        <v>0</v>
      </c>
      <c r="C101" s="426"/>
      <c r="D101" s="279" t="s">
        <v>198</v>
      </c>
      <c r="E101" s="357" t="s">
        <v>104</v>
      </c>
      <c r="F101" s="360" t="s">
        <v>227</v>
      </c>
      <c r="G101" s="279" t="s">
        <v>199</v>
      </c>
      <c r="H101" s="279"/>
      <c r="I101" s="279"/>
      <c r="J101" s="279"/>
      <c r="K101" s="279"/>
      <c r="L101" s="292" t="s">
        <v>1</v>
      </c>
      <c r="M101" s="83"/>
      <c r="N101" s="83"/>
      <c r="O101" s="83"/>
      <c r="P101" s="83"/>
      <c r="Q101" s="83"/>
      <c r="R101" s="83"/>
      <c r="S101" s="83"/>
      <c r="T101" s="83"/>
      <c r="U101" s="83"/>
    </row>
    <row r="102" spans="2:21" s="42" customFormat="1" ht="18" customHeight="1" x14ac:dyDescent="0.25">
      <c r="B102" s="353"/>
      <c r="C102" s="354"/>
      <c r="D102" s="325"/>
      <c r="E102" s="358"/>
      <c r="F102" s="361"/>
      <c r="G102" s="278" t="s">
        <v>2</v>
      </c>
      <c r="H102" s="366" t="s">
        <v>107</v>
      </c>
      <c r="I102" s="307" t="s">
        <v>116</v>
      </c>
      <c r="J102" s="307" t="s">
        <v>114</v>
      </c>
      <c r="K102" s="307" t="s">
        <v>5</v>
      </c>
      <c r="L102" s="292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2:21" s="42" customFormat="1" ht="27.75" customHeight="1" x14ac:dyDescent="0.25">
      <c r="B103" s="363"/>
      <c r="C103" s="364"/>
      <c r="D103" s="325"/>
      <c r="E103" s="359"/>
      <c r="F103" s="362"/>
      <c r="G103" s="279"/>
      <c r="H103" s="367"/>
      <c r="I103" s="308"/>
      <c r="J103" s="308"/>
      <c r="K103" s="308"/>
      <c r="L103" s="4" t="s">
        <v>6</v>
      </c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2:21" ht="18.95" customHeight="1" x14ac:dyDescent="0.2">
      <c r="B104" s="250" t="s">
        <v>7</v>
      </c>
      <c r="C104" s="350" t="s">
        <v>186</v>
      </c>
      <c r="D104" s="253">
        <v>2000000</v>
      </c>
      <c r="E104" s="255">
        <v>0</v>
      </c>
      <c r="F104" s="339">
        <f>D104</f>
        <v>2000000</v>
      </c>
      <c r="G104" s="330" t="s">
        <v>11</v>
      </c>
      <c r="H104" s="142"/>
      <c r="I104" s="261">
        <f>D104</f>
        <v>2000000</v>
      </c>
      <c r="J104" s="337">
        <v>0</v>
      </c>
      <c r="K104" s="259">
        <v>0</v>
      </c>
      <c r="L104" s="263" t="s">
        <v>12</v>
      </c>
      <c r="U104" s="86"/>
    </row>
    <row r="105" spans="2:21" ht="18.95" customHeight="1" x14ac:dyDescent="0.2">
      <c r="B105" s="251"/>
      <c r="C105" s="267"/>
      <c r="D105" s="254" t="e">
        <f>#REF!/7.5345</f>
        <v>#REF!</v>
      </c>
      <c r="E105" s="256"/>
      <c r="F105" s="340"/>
      <c r="G105" s="330"/>
      <c r="H105" s="141"/>
      <c r="I105" s="262"/>
      <c r="J105" s="338"/>
      <c r="K105" s="260"/>
      <c r="L105" s="275"/>
    </row>
    <row r="106" spans="2:21" ht="33.75" customHeight="1" thickBot="1" x14ac:dyDescent="0.25">
      <c r="B106" s="249" t="s">
        <v>9</v>
      </c>
      <c r="C106" s="229" t="s">
        <v>230</v>
      </c>
      <c r="D106" s="245">
        <v>0</v>
      </c>
      <c r="E106" s="244">
        <v>2000000</v>
      </c>
      <c r="F106" s="247">
        <f>E106</f>
        <v>2000000</v>
      </c>
      <c r="G106" s="191"/>
      <c r="H106" s="191"/>
      <c r="I106" s="190">
        <v>2000000</v>
      </c>
      <c r="J106" s="248"/>
      <c r="K106" s="141"/>
      <c r="L106" s="243" t="s">
        <v>12</v>
      </c>
    </row>
    <row r="107" spans="2:21" s="23" customFormat="1" ht="29.25" customHeight="1" x14ac:dyDescent="0.25">
      <c r="B107" s="469" t="s">
        <v>80</v>
      </c>
      <c r="C107" s="342"/>
      <c r="D107" s="492">
        <f>D104</f>
        <v>2000000</v>
      </c>
      <c r="E107" s="345">
        <f>SUM(E104:E106)</f>
        <v>2000000</v>
      </c>
      <c r="F107" s="282">
        <f>SUM(F104:F106)</f>
        <v>4000000</v>
      </c>
      <c r="G107" s="282">
        <v>0</v>
      </c>
      <c r="H107" s="282">
        <v>0</v>
      </c>
      <c r="I107" s="276">
        <f>SUM(I104:I106)</f>
        <v>4000000</v>
      </c>
      <c r="J107" s="276">
        <f>SUM(J104)</f>
        <v>0</v>
      </c>
      <c r="K107" s="174"/>
      <c r="L107" s="305"/>
      <c r="M107" s="83"/>
      <c r="N107" s="83"/>
      <c r="O107" s="83"/>
      <c r="P107" s="83"/>
      <c r="Q107" s="83"/>
      <c r="R107" s="83"/>
      <c r="S107" s="83"/>
      <c r="T107" s="83"/>
      <c r="U107" s="83"/>
    </row>
    <row r="108" spans="2:21" s="45" customFormat="1" ht="22.5" customHeight="1" thickBot="1" x14ac:dyDescent="0.25">
      <c r="B108" s="343"/>
      <c r="C108" s="344"/>
      <c r="D108" s="493"/>
      <c r="E108" s="345"/>
      <c r="F108" s="283"/>
      <c r="G108" s="283"/>
      <c r="H108" s="283"/>
      <c r="I108" s="277"/>
      <c r="J108" s="277"/>
      <c r="K108" s="175">
        <f>K104</f>
        <v>0</v>
      </c>
      <c r="L108" s="306"/>
      <c r="M108" s="56"/>
      <c r="N108" s="56"/>
      <c r="O108" s="56"/>
      <c r="P108" s="56"/>
      <c r="Q108" s="56"/>
      <c r="R108" s="56"/>
      <c r="S108" s="56"/>
      <c r="T108" s="56"/>
      <c r="U108" s="56"/>
    </row>
    <row r="109" spans="2:21" s="45" customFormat="1" ht="21.75" customHeight="1" thickBot="1" x14ac:dyDescent="0.25">
      <c r="B109" s="19"/>
      <c r="C109" s="19"/>
      <c r="D109" s="20"/>
      <c r="E109" s="196"/>
      <c r="F109" s="20"/>
      <c r="G109" s="20"/>
      <c r="H109" s="20"/>
      <c r="I109" s="20"/>
      <c r="J109" s="20"/>
      <c r="K109" s="21"/>
      <c r="L109" s="20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2:21" s="45" customFormat="1" ht="19.5" customHeight="1" thickBot="1" x14ac:dyDescent="0.25">
      <c r="B110" s="302" t="s">
        <v>45</v>
      </c>
      <c r="C110" s="303"/>
      <c r="D110" s="303"/>
      <c r="E110" s="303"/>
      <c r="F110" s="303"/>
      <c r="G110" s="303"/>
      <c r="H110" s="303"/>
      <c r="I110" s="303"/>
      <c r="J110" s="303"/>
      <c r="K110" s="303"/>
      <c r="L110" s="304"/>
      <c r="M110" s="99"/>
      <c r="N110" s="99"/>
      <c r="O110" s="99"/>
      <c r="P110" s="100"/>
      <c r="Q110" s="100"/>
      <c r="R110" s="101"/>
      <c r="S110" s="56"/>
      <c r="T110" s="56"/>
      <c r="U110" s="56"/>
    </row>
    <row r="111" spans="2:21" s="45" customFormat="1" ht="31.15" customHeight="1" x14ac:dyDescent="0.2">
      <c r="B111" s="353" t="s">
        <v>0</v>
      </c>
      <c r="C111" s="354"/>
      <c r="D111" s="279" t="s">
        <v>198</v>
      </c>
      <c r="E111" s="357" t="s">
        <v>104</v>
      </c>
      <c r="F111" s="360" t="s">
        <v>227</v>
      </c>
      <c r="G111" s="279" t="s">
        <v>176</v>
      </c>
      <c r="H111" s="279"/>
      <c r="I111" s="279"/>
      <c r="J111" s="279"/>
      <c r="K111" s="279"/>
      <c r="L111" s="292" t="s">
        <v>1</v>
      </c>
      <c r="M111" s="96"/>
      <c r="N111" s="94" t="s">
        <v>98</v>
      </c>
      <c r="O111" s="96"/>
      <c r="P111" s="97"/>
      <c r="Q111" s="97"/>
      <c r="R111" s="98"/>
      <c r="S111" s="56"/>
      <c r="T111" s="56"/>
      <c r="U111" s="56"/>
    </row>
    <row r="112" spans="2:21" s="24" customFormat="1" ht="19.5" customHeight="1" x14ac:dyDescent="0.2">
      <c r="B112" s="353"/>
      <c r="C112" s="354"/>
      <c r="D112" s="325"/>
      <c r="E112" s="358"/>
      <c r="F112" s="361"/>
      <c r="G112" s="278" t="s">
        <v>2</v>
      </c>
      <c r="H112" s="366" t="s">
        <v>107</v>
      </c>
      <c r="I112" s="307" t="s">
        <v>116</v>
      </c>
      <c r="J112" s="307" t="s">
        <v>114</v>
      </c>
      <c r="K112" s="307" t="s">
        <v>4</v>
      </c>
      <c r="L112" s="292"/>
      <c r="M112" s="143"/>
      <c r="N112" s="143"/>
      <c r="O112" s="143"/>
      <c r="P112" s="144"/>
      <c r="Q112" s="144"/>
      <c r="R112" s="145"/>
      <c r="S112" s="71"/>
      <c r="T112" s="71"/>
      <c r="U112" s="146"/>
    </row>
    <row r="113" spans="1:21" s="24" customFormat="1" ht="29.25" customHeight="1" x14ac:dyDescent="0.2">
      <c r="B113" s="363"/>
      <c r="C113" s="364"/>
      <c r="D113" s="325"/>
      <c r="E113" s="359"/>
      <c r="F113" s="362"/>
      <c r="G113" s="279"/>
      <c r="H113" s="367"/>
      <c r="I113" s="308"/>
      <c r="J113" s="308"/>
      <c r="K113" s="308"/>
      <c r="L113" s="4" t="s">
        <v>6</v>
      </c>
      <c r="M113" s="107"/>
      <c r="N113" s="79" t="s">
        <v>99</v>
      </c>
      <c r="O113" s="107"/>
      <c r="P113" s="147"/>
      <c r="Q113" s="147"/>
      <c r="R113" s="148"/>
      <c r="S113" s="71"/>
      <c r="T113" s="71"/>
      <c r="U113" s="71"/>
    </row>
    <row r="114" spans="1:21" s="24" customFormat="1" ht="23.45" customHeight="1" x14ac:dyDescent="0.2">
      <c r="B114" s="250" t="s">
        <v>7</v>
      </c>
      <c r="C114" s="328" t="s">
        <v>179</v>
      </c>
      <c r="D114" s="333">
        <v>29000</v>
      </c>
      <c r="E114" s="255">
        <v>0</v>
      </c>
      <c r="F114" s="339">
        <f>D114</f>
        <v>29000</v>
      </c>
      <c r="G114" s="259"/>
      <c r="H114" s="280"/>
      <c r="I114" s="280"/>
      <c r="J114" s="124"/>
      <c r="K114" s="261">
        <f>D114</f>
        <v>29000</v>
      </c>
      <c r="L114" s="263" t="s">
        <v>36</v>
      </c>
      <c r="M114" s="71"/>
      <c r="N114" s="71"/>
      <c r="O114" s="71"/>
      <c r="P114" s="71"/>
      <c r="Q114" s="71"/>
      <c r="R114" s="71"/>
      <c r="S114" s="71"/>
      <c r="T114" s="71"/>
      <c r="U114" s="71"/>
    </row>
    <row r="115" spans="1:21" s="27" customFormat="1" ht="20.100000000000001" customHeight="1" x14ac:dyDescent="0.25">
      <c r="B115" s="251"/>
      <c r="C115" s="329"/>
      <c r="D115" s="334" t="e">
        <f>#REF!/7.5345</f>
        <v>#REF!</v>
      </c>
      <c r="E115" s="256"/>
      <c r="F115" s="340"/>
      <c r="G115" s="260"/>
      <c r="H115" s="281"/>
      <c r="I115" s="281"/>
      <c r="J115" s="125"/>
      <c r="K115" s="262"/>
      <c r="L115" s="275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1:21" s="24" customFormat="1" ht="23.45" customHeight="1" x14ac:dyDescent="0.2">
      <c r="B116" s="250">
        <v>2</v>
      </c>
      <c r="C116" s="328" t="s">
        <v>202</v>
      </c>
      <c r="D116" s="333">
        <v>55000</v>
      </c>
      <c r="E116" s="255">
        <v>0</v>
      </c>
      <c r="F116" s="339">
        <f t="shared" ref="F116" si="5">D116</f>
        <v>55000</v>
      </c>
      <c r="G116" s="259"/>
      <c r="H116" s="280"/>
      <c r="I116" s="280"/>
      <c r="J116" s="124"/>
      <c r="K116" s="297">
        <f>D116</f>
        <v>55000</v>
      </c>
      <c r="L116" s="295" t="s">
        <v>36</v>
      </c>
      <c r="M116" s="71"/>
      <c r="N116" s="71"/>
      <c r="O116" s="71"/>
      <c r="P116" s="71"/>
      <c r="Q116" s="71"/>
      <c r="R116" s="71"/>
      <c r="S116" s="71"/>
      <c r="T116" s="71"/>
      <c r="U116" s="71"/>
    </row>
    <row r="117" spans="1:21" s="27" customFormat="1" ht="20.100000000000001" customHeight="1" x14ac:dyDescent="0.25">
      <c r="B117" s="251"/>
      <c r="C117" s="329"/>
      <c r="D117" s="334" t="e">
        <f>#REF!/7.5345</f>
        <v>#REF!</v>
      </c>
      <c r="E117" s="256"/>
      <c r="F117" s="340"/>
      <c r="G117" s="260"/>
      <c r="H117" s="281"/>
      <c r="I117" s="281"/>
      <c r="J117" s="125"/>
      <c r="K117" s="262"/>
      <c r="L117" s="296"/>
      <c r="M117" s="111"/>
      <c r="N117" s="111"/>
      <c r="O117" s="111"/>
      <c r="P117" s="111"/>
      <c r="Q117" s="111"/>
      <c r="R117" s="111"/>
      <c r="S117" s="111"/>
      <c r="T117" s="111"/>
      <c r="U117" s="111"/>
    </row>
    <row r="118" spans="1:21" s="24" customFormat="1" ht="23.45" customHeight="1" x14ac:dyDescent="0.2">
      <c r="B118" s="250">
        <v>3</v>
      </c>
      <c r="C118" s="328" t="s">
        <v>203</v>
      </c>
      <c r="D118" s="333">
        <v>100000</v>
      </c>
      <c r="E118" s="255">
        <v>0</v>
      </c>
      <c r="F118" s="339">
        <f t="shared" ref="F118" si="6">D118</f>
        <v>100000</v>
      </c>
      <c r="G118" s="259"/>
      <c r="H118" s="280"/>
      <c r="I118" s="280"/>
      <c r="J118" s="124"/>
      <c r="K118" s="297">
        <f>D118</f>
        <v>100000</v>
      </c>
      <c r="L118" s="295" t="s">
        <v>12</v>
      </c>
      <c r="M118" s="71"/>
      <c r="N118" s="71"/>
      <c r="O118" s="71"/>
      <c r="P118" s="71"/>
      <c r="Q118" s="71"/>
      <c r="R118" s="71"/>
      <c r="S118" s="71"/>
      <c r="T118" s="71"/>
      <c r="U118" s="71"/>
    </row>
    <row r="119" spans="1:21" s="27" customFormat="1" ht="20.100000000000001" customHeight="1" thickBot="1" x14ac:dyDescent="0.3">
      <c r="B119" s="251"/>
      <c r="C119" s="329"/>
      <c r="D119" s="334" t="e">
        <f>#REF!/7.5345</f>
        <v>#REF!</v>
      </c>
      <c r="E119" s="256"/>
      <c r="F119" s="340"/>
      <c r="G119" s="260"/>
      <c r="H119" s="281"/>
      <c r="I119" s="281"/>
      <c r="J119" s="125"/>
      <c r="K119" s="262"/>
      <c r="L119" s="296"/>
      <c r="M119" s="111"/>
      <c r="N119" s="111"/>
      <c r="O119" s="111"/>
      <c r="P119" s="111"/>
      <c r="Q119" s="111"/>
      <c r="R119" s="111"/>
      <c r="S119" s="111"/>
      <c r="T119" s="111"/>
      <c r="U119" s="111"/>
    </row>
    <row r="120" spans="1:21" s="66" customFormat="1" ht="9" customHeight="1" x14ac:dyDescent="0.25">
      <c r="A120" s="27"/>
      <c r="B120" s="286" t="s">
        <v>86</v>
      </c>
      <c r="C120" s="287"/>
      <c r="D120" s="346">
        <f>D114+D116+D118</f>
        <v>184000</v>
      </c>
      <c r="E120" s="298">
        <f>SUM(E114:E115)</f>
        <v>0</v>
      </c>
      <c r="F120" s="284">
        <f>SUM(F114:F119)</f>
        <v>184000</v>
      </c>
      <c r="G120" s="284">
        <f>SUM(G114:G115)</f>
        <v>0</v>
      </c>
      <c r="H120" s="284">
        <f>SUM(H114:H115)</f>
        <v>0</v>
      </c>
      <c r="I120" s="284">
        <f>SUM(I114:I115)</f>
        <v>0</v>
      </c>
      <c r="J120" s="183"/>
      <c r="K120" s="284">
        <f>SUM(K114:K119)</f>
        <v>184000</v>
      </c>
      <c r="L120" s="379"/>
      <c r="M120" s="112"/>
      <c r="N120" s="112"/>
      <c r="O120" s="112"/>
      <c r="P120" s="112"/>
      <c r="Q120" s="112"/>
      <c r="R120" s="112"/>
      <c r="S120" s="112"/>
      <c r="T120" s="112"/>
      <c r="U120" s="112"/>
    </row>
    <row r="121" spans="1:21" s="22" customFormat="1" ht="10.5" customHeight="1" thickBot="1" x14ac:dyDescent="0.3">
      <c r="A121" s="18"/>
      <c r="B121" s="288"/>
      <c r="C121" s="289"/>
      <c r="D121" s="347"/>
      <c r="E121" s="299"/>
      <c r="F121" s="285"/>
      <c r="G121" s="285"/>
      <c r="H121" s="285"/>
      <c r="I121" s="285"/>
      <c r="J121" s="184"/>
      <c r="K121" s="285"/>
      <c r="L121" s="380"/>
      <c r="M121" s="110"/>
      <c r="N121" s="110"/>
      <c r="O121" s="110"/>
      <c r="P121" s="110"/>
      <c r="Q121" s="110"/>
      <c r="R121" s="110"/>
      <c r="S121" s="110"/>
      <c r="T121" s="110"/>
      <c r="U121" s="110"/>
    </row>
    <row r="122" spans="1:21" s="27" customFormat="1" ht="23.25" customHeight="1" x14ac:dyDescent="0.3">
      <c r="B122" s="19"/>
      <c r="C122" s="19"/>
      <c r="D122" s="20"/>
      <c r="E122" s="20"/>
      <c r="F122" s="20"/>
      <c r="G122" s="20"/>
      <c r="H122" s="20"/>
      <c r="I122" s="20"/>
      <c r="J122" s="20"/>
      <c r="K122" s="20"/>
      <c r="L122" s="26"/>
      <c r="M122" s="111"/>
      <c r="N122" s="111"/>
      <c r="O122" s="111"/>
      <c r="P122" s="111"/>
      <c r="Q122" s="111"/>
      <c r="R122" s="111"/>
      <c r="S122" s="111"/>
      <c r="T122" s="111"/>
      <c r="U122" s="165"/>
    </row>
    <row r="123" spans="1:21" ht="27" customHeight="1" thickBot="1" x14ac:dyDescent="0.35">
      <c r="B123" s="19"/>
      <c r="C123" s="242"/>
      <c r="D123" s="20"/>
      <c r="E123" s="20"/>
      <c r="F123" s="20"/>
      <c r="G123" s="20"/>
      <c r="H123" s="20"/>
      <c r="I123" s="20"/>
      <c r="J123" s="20"/>
      <c r="K123" s="20"/>
      <c r="L123" s="67"/>
      <c r="M123" s="128"/>
      <c r="N123" s="128"/>
      <c r="O123" s="128"/>
      <c r="P123" s="128"/>
      <c r="Q123" s="128"/>
      <c r="R123" s="128"/>
      <c r="S123" s="1"/>
      <c r="T123" s="1"/>
      <c r="U123" s="156"/>
    </row>
    <row r="124" spans="1:21" s="23" customFormat="1" ht="15.95" customHeight="1" x14ac:dyDescent="0.25">
      <c r="B124" s="371" t="s">
        <v>85</v>
      </c>
      <c r="C124" s="372"/>
      <c r="D124" s="346">
        <f>D120+D107+D97</f>
        <v>2254000</v>
      </c>
      <c r="E124" s="298">
        <f>E120+E107+E97</f>
        <v>2000000</v>
      </c>
      <c r="F124" s="284">
        <f>F120+F107+F97</f>
        <v>4254000</v>
      </c>
      <c r="G124" s="284">
        <f>G97+G107+G120</f>
        <v>0</v>
      </c>
      <c r="H124" s="284">
        <v>0</v>
      </c>
      <c r="I124" s="185"/>
      <c r="J124" s="284">
        <f>J120+J107+J97</f>
        <v>0</v>
      </c>
      <c r="K124" s="185">
        <f>K120+K97</f>
        <v>254000</v>
      </c>
      <c r="L124" s="180"/>
      <c r="M124" s="129"/>
      <c r="N124" s="129"/>
      <c r="O124" s="129"/>
      <c r="P124" s="129"/>
      <c r="Q124" s="129"/>
      <c r="R124" s="129"/>
    </row>
    <row r="125" spans="1:21" s="23" customFormat="1" ht="27" customHeight="1" thickBot="1" x14ac:dyDescent="0.3">
      <c r="B125" s="373"/>
      <c r="C125" s="374"/>
      <c r="D125" s="347"/>
      <c r="E125" s="299"/>
      <c r="F125" s="285"/>
      <c r="G125" s="285"/>
      <c r="H125" s="285"/>
      <c r="I125" s="181">
        <f>I107+I97</f>
        <v>4000000</v>
      </c>
      <c r="J125" s="285"/>
      <c r="K125" s="181">
        <f>K108</f>
        <v>0</v>
      </c>
      <c r="L125" s="182"/>
      <c r="M125" s="129"/>
      <c r="N125" s="129"/>
      <c r="O125" s="129"/>
      <c r="P125" s="129"/>
      <c r="Q125" s="129"/>
      <c r="R125" s="129"/>
      <c r="S125" s="129"/>
    </row>
    <row r="126" spans="1:21" s="23" customFormat="1" ht="24.75" customHeight="1" thickBot="1" x14ac:dyDescent="0.35">
      <c r="B126" s="19"/>
      <c r="C126" s="19"/>
      <c r="D126" s="20"/>
      <c r="E126" s="20"/>
      <c r="F126" s="20"/>
      <c r="G126" s="20"/>
      <c r="H126" s="20"/>
      <c r="I126" s="21"/>
      <c r="J126" s="21"/>
      <c r="K126" s="20"/>
      <c r="L126" s="26"/>
      <c r="M126" s="129"/>
      <c r="N126" s="129"/>
      <c r="O126" s="129"/>
      <c r="P126" s="129"/>
      <c r="Q126" s="129"/>
      <c r="R126" s="129"/>
      <c r="S126" s="129"/>
    </row>
    <row r="127" spans="1:21" s="24" customFormat="1" ht="23.25" customHeight="1" thickBot="1" x14ac:dyDescent="0.25">
      <c r="B127" s="368" t="s">
        <v>19</v>
      </c>
      <c r="C127" s="369"/>
      <c r="D127" s="369"/>
      <c r="E127" s="369"/>
      <c r="F127" s="369"/>
      <c r="G127" s="369"/>
      <c r="H127" s="369"/>
      <c r="I127" s="369"/>
      <c r="J127" s="369"/>
      <c r="K127" s="369"/>
      <c r="L127" s="370"/>
      <c r="M127" s="131"/>
      <c r="N127" s="131"/>
      <c r="O127" s="131"/>
      <c r="P127" s="131"/>
      <c r="Q127" s="131"/>
      <c r="R127" s="131"/>
      <c r="S127" s="131"/>
    </row>
    <row r="128" spans="1:21" s="24" customFormat="1" ht="23.25" customHeight="1" x14ac:dyDescent="0.2">
      <c r="B128" s="353" t="s">
        <v>0</v>
      </c>
      <c r="C128" s="354"/>
      <c r="D128" s="279" t="s">
        <v>198</v>
      </c>
      <c r="E128" s="365" t="s">
        <v>106</v>
      </c>
      <c r="F128" s="360" t="s">
        <v>227</v>
      </c>
      <c r="G128" s="279" t="s">
        <v>199</v>
      </c>
      <c r="H128" s="279"/>
      <c r="I128" s="279"/>
      <c r="J128" s="279"/>
      <c r="K128" s="279"/>
      <c r="L128" s="376" t="s">
        <v>1</v>
      </c>
      <c r="M128" s="131"/>
      <c r="N128" s="131"/>
      <c r="O128" s="131"/>
      <c r="P128" s="131"/>
      <c r="Q128" s="131"/>
      <c r="R128" s="131"/>
      <c r="S128" s="131"/>
    </row>
    <row r="129" spans="1:21" s="27" customFormat="1" ht="15.95" customHeight="1" x14ac:dyDescent="0.25">
      <c r="B129" s="353"/>
      <c r="C129" s="354"/>
      <c r="D129" s="325"/>
      <c r="E129" s="365"/>
      <c r="F129" s="361"/>
      <c r="G129" s="278" t="s">
        <v>2</v>
      </c>
      <c r="H129" s="366" t="s">
        <v>107</v>
      </c>
      <c r="I129" s="307" t="s">
        <v>116</v>
      </c>
      <c r="J129" s="307" t="s">
        <v>114</v>
      </c>
      <c r="K129" s="80" t="s">
        <v>4</v>
      </c>
      <c r="L129" s="292"/>
      <c r="M129" s="132"/>
      <c r="N129" s="132"/>
      <c r="O129" s="132"/>
      <c r="P129" s="132"/>
      <c r="Q129" s="132"/>
      <c r="R129" s="132"/>
      <c r="S129" s="132"/>
    </row>
    <row r="130" spans="1:21" s="27" customFormat="1" ht="26.25" customHeight="1" x14ac:dyDescent="0.25">
      <c r="B130" s="363"/>
      <c r="C130" s="364"/>
      <c r="D130" s="325"/>
      <c r="E130" s="308"/>
      <c r="F130" s="362"/>
      <c r="G130" s="279"/>
      <c r="H130" s="367"/>
      <c r="I130" s="308"/>
      <c r="J130" s="308"/>
      <c r="K130" s="47" t="s">
        <v>5</v>
      </c>
      <c r="L130" s="4" t="s">
        <v>6</v>
      </c>
      <c r="M130" s="132"/>
      <c r="N130" s="132"/>
      <c r="O130" s="132"/>
      <c r="P130" s="132"/>
      <c r="Q130" s="132"/>
      <c r="R130" s="132"/>
      <c r="S130" s="132"/>
    </row>
    <row r="131" spans="1:21" s="10" customFormat="1" ht="15.75" customHeight="1" x14ac:dyDescent="0.25">
      <c r="A131" s="132"/>
      <c r="B131" s="314">
        <v>1</v>
      </c>
      <c r="C131" s="331" t="s">
        <v>175</v>
      </c>
      <c r="D131" s="268">
        <v>26146</v>
      </c>
      <c r="E131" s="255">
        <v>0</v>
      </c>
      <c r="F131" s="290">
        <f>D131</f>
        <v>26146</v>
      </c>
      <c r="G131" s="321">
        <f>D131</f>
        <v>26146</v>
      </c>
      <c r="H131" s="189"/>
      <c r="I131" s="319">
        <v>0</v>
      </c>
      <c r="J131" s="133"/>
      <c r="K131" s="130">
        <v>0</v>
      </c>
      <c r="L131" s="300" t="s">
        <v>36</v>
      </c>
    </row>
    <row r="132" spans="1:21" s="2" customFormat="1" ht="18" customHeight="1" x14ac:dyDescent="0.2">
      <c r="A132" s="1"/>
      <c r="B132" s="315"/>
      <c r="C132" s="332"/>
      <c r="D132" s="269" t="e">
        <f>#REF!/7.5345</f>
        <v>#REF!</v>
      </c>
      <c r="E132" s="256"/>
      <c r="F132" s="291"/>
      <c r="G132" s="320"/>
      <c r="H132" s="188"/>
      <c r="I132" s="320"/>
      <c r="J132" s="188"/>
      <c r="K132" s="130"/>
      <c r="L132" s="301"/>
      <c r="M132" s="86"/>
      <c r="N132" s="86"/>
      <c r="O132" s="86"/>
      <c r="P132" s="86"/>
      <c r="Q132" s="86"/>
      <c r="R132" s="86"/>
      <c r="S132" s="86"/>
      <c r="T132" s="86"/>
      <c r="U132" s="86"/>
    </row>
    <row r="133" spans="1:21" s="10" customFormat="1" ht="15.75" customHeight="1" x14ac:dyDescent="0.25">
      <c r="A133" s="132"/>
      <c r="B133" s="314">
        <v>2</v>
      </c>
      <c r="C133" s="331" t="s">
        <v>207</v>
      </c>
      <c r="D133" s="268">
        <v>36000</v>
      </c>
      <c r="E133" s="255">
        <v>0</v>
      </c>
      <c r="F133" s="290">
        <f t="shared" ref="F133" si="7">D133</f>
        <v>36000</v>
      </c>
      <c r="G133" s="321">
        <v>0</v>
      </c>
      <c r="H133" s="189"/>
      <c r="I133" s="319">
        <f>D133*0.8</f>
        <v>28800</v>
      </c>
      <c r="J133" s="238">
        <f>D133-I133</f>
        <v>7200</v>
      </c>
      <c r="K133" s="130"/>
      <c r="L133" s="300" t="s">
        <v>36</v>
      </c>
    </row>
    <row r="134" spans="1:21" s="2" customFormat="1" ht="18" customHeight="1" x14ac:dyDescent="0.2">
      <c r="A134" s="1"/>
      <c r="B134" s="315"/>
      <c r="C134" s="332"/>
      <c r="D134" s="269" t="e">
        <f>#REF!/7.5345</f>
        <v>#REF!</v>
      </c>
      <c r="E134" s="256"/>
      <c r="F134" s="291"/>
      <c r="G134" s="320"/>
      <c r="H134" s="188"/>
      <c r="I134" s="320"/>
      <c r="J134" s="188"/>
      <c r="K134" s="130"/>
      <c r="L134" s="301"/>
      <c r="M134" s="86"/>
      <c r="N134" s="86"/>
      <c r="O134" s="86"/>
      <c r="P134" s="86"/>
      <c r="Q134" s="86"/>
      <c r="R134" s="86"/>
      <c r="S134" s="86"/>
      <c r="T134" s="86"/>
      <c r="U134" s="86"/>
    </row>
    <row r="135" spans="1:21" s="10" customFormat="1" ht="15.75" customHeight="1" x14ac:dyDescent="0.25">
      <c r="A135" s="132"/>
      <c r="B135" s="314">
        <v>3</v>
      </c>
      <c r="C135" s="331" t="s">
        <v>211</v>
      </c>
      <c r="D135" s="268">
        <v>25500</v>
      </c>
      <c r="E135" s="255">
        <v>0</v>
      </c>
      <c r="F135" s="290">
        <f t="shared" ref="F135" si="8">D135</f>
        <v>25500</v>
      </c>
      <c r="G135" s="319">
        <f>D135</f>
        <v>25500</v>
      </c>
      <c r="H135" s="189"/>
      <c r="I135" s="319"/>
      <c r="J135" s="133"/>
      <c r="K135" s="130"/>
      <c r="L135" s="300" t="s">
        <v>36</v>
      </c>
    </row>
    <row r="136" spans="1:21" s="2" customFormat="1" ht="18" customHeight="1" x14ac:dyDescent="0.2">
      <c r="A136" s="1"/>
      <c r="B136" s="315"/>
      <c r="C136" s="332"/>
      <c r="D136" s="269" t="e">
        <f>#REF!/7.5345</f>
        <v>#REF!</v>
      </c>
      <c r="E136" s="256"/>
      <c r="F136" s="291"/>
      <c r="G136" s="320"/>
      <c r="H136" s="188"/>
      <c r="I136" s="320"/>
      <c r="J136" s="188"/>
      <c r="K136" s="130"/>
      <c r="L136" s="301"/>
      <c r="M136" s="86"/>
      <c r="N136" s="86"/>
      <c r="O136" s="86"/>
      <c r="P136" s="86"/>
      <c r="Q136" s="86"/>
      <c r="R136" s="86"/>
      <c r="S136" s="86"/>
      <c r="T136" s="86"/>
      <c r="U136" s="86"/>
    </row>
    <row r="137" spans="1:21" s="2" customFormat="1" ht="21.75" customHeight="1" x14ac:dyDescent="0.2">
      <c r="A137" s="1"/>
      <c r="B137" s="314">
        <v>4</v>
      </c>
      <c r="C137" s="316" t="s">
        <v>209</v>
      </c>
      <c r="D137" s="268">
        <v>13270</v>
      </c>
      <c r="E137" s="255">
        <v>0</v>
      </c>
      <c r="F137" s="290">
        <f t="shared" ref="F137" si="9">D137</f>
        <v>13270</v>
      </c>
      <c r="G137" s="319">
        <f>D137</f>
        <v>13270</v>
      </c>
      <c r="H137" s="136"/>
      <c r="I137" s="321">
        <v>0</v>
      </c>
      <c r="J137" s="322"/>
      <c r="K137" s="130"/>
      <c r="L137" s="300" t="s">
        <v>36</v>
      </c>
      <c r="M137" s="86"/>
      <c r="N137" s="86"/>
      <c r="O137" s="86"/>
      <c r="P137" s="86"/>
      <c r="Q137" s="86"/>
      <c r="R137" s="86"/>
      <c r="S137" s="86"/>
      <c r="T137" s="86"/>
      <c r="U137" s="86"/>
    </row>
    <row r="138" spans="1:21" s="2" customFormat="1" ht="15.75" customHeight="1" x14ac:dyDescent="0.2">
      <c r="A138" s="1"/>
      <c r="B138" s="315"/>
      <c r="C138" s="317"/>
      <c r="D138" s="269" t="e">
        <f>#REF!/7.5345</f>
        <v>#REF!</v>
      </c>
      <c r="E138" s="256"/>
      <c r="F138" s="291"/>
      <c r="G138" s="320"/>
      <c r="H138" s="188"/>
      <c r="I138" s="320"/>
      <c r="J138" s="323"/>
      <c r="K138" s="193"/>
      <c r="L138" s="301"/>
      <c r="M138" s="86"/>
      <c r="N138" s="86"/>
      <c r="O138" s="86"/>
      <c r="P138" s="86"/>
      <c r="Q138" s="86"/>
      <c r="R138" s="86"/>
      <c r="S138" s="86"/>
      <c r="T138" s="86"/>
      <c r="U138" s="86"/>
    </row>
    <row r="139" spans="1:21" s="2" customFormat="1" ht="21.75" customHeight="1" x14ac:dyDescent="0.2">
      <c r="A139" s="1"/>
      <c r="B139" s="314">
        <v>5</v>
      </c>
      <c r="C139" s="316" t="s">
        <v>208</v>
      </c>
      <c r="D139" s="268">
        <v>380000</v>
      </c>
      <c r="E139" s="318">
        <v>0</v>
      </c>
      <c r="F139" s="290">
        <f t="shared" ref="F139" si="10">D139</f>
        <v>380000</v>
      </c>
      <c r="G139" s="319"/>
      <c r="H139" s="136"/>
      <c r="I139" s="321">
        <f>D139*0.4</f>
        <v>152000</v>
      </c>
      <c r="J139" s="322">
        <f>D139-I139</f>
        <v>228000</v>
      </c>
      <c r="K139" s="130"/>
      <c r="L139" s="295" t="s">
        <v>12</v>
      </c>
      <c r="M139" s="86"/>
      <c r="N139" s="86"/>
      <c r="O139" s="86"/>
      <c r="P139" s="86"/>
      <c r="Q139" s="86"/>
      <c r="R139" s="86"/>
      <c r="S139" s="86"/>
      <c r="T139" s="86"/>
      <c r="U139" s="86"/>
    </row>
    <row r="140" spans="1:21" s="2" customFormat="1" ht="15.75" customHeight="1" x14ac:dyDescent="0.2">
      <c r="A140" s="1"/>
      <c r="B140" s="315"/>
      <c r="C140" s="317"/>
      <c r="D140" s="269"/>
      <c r="E140" s="256"/>
      <c r="F140" s="291"/>
      <c r="G140" s="320"/>
      <c r="H140" s="188"/>
      <c r="I140" s="320"/>
      <c r="J140" s="323"/>
      <c r="K140" s="193"/>
      <c r="L140" s="296"/>
      <c r="M140" s="86"/>
      <c r="N140" s="86"/>
      <c r="O140" s="86"/>
      <c r="P140" s="86"/>
      <c r="Q140" s="86"/>
      <c r="R140" s="86"/>
      <c r="S140" s="86"/>
      <c r="T140" s="86"/>
      <c r="U140" s="86"/>
    </row>
    <row r="141" spans="1:21" s="2" customFormat="1" ht="21.75" customHeight="1" x14ac:dyDescent="0.2">
      <c r="A141" s="1"/>
      <c r="B141" s="314">
        <v>6</v>
      </c>
      <c r="C141" s="331" t="s">
        <v>187</v>
      </c>
      <c r="D141" s="310">
        <v>680000</v>
      </c>
      <c r="E141" s="311">
        <v>0</v>
      </c>
      <c r="F141" s="290">
        <f t="shared" ref="F141" si="11">D141</f>
        <v>680000</v>
      </c>
      <c r="G141" s="312"/>
      <c r="H141" s="133"/>
      <c r="I141" s="312">
        <f>D141*0.4</f>
        <v>272000</v>
      </c>
      <c r="J141" s="313">
        <f>D141-I141</f>
        <v>408000</v>
      </c>
      <c r="K141" s="130"/>
      <c r="L141" s="295" t="s">
        <v>12</v>
      </c>
      <c r="M141" s="86"/>
      <c r="N141" s="86"/>
      <c r="O141" s="86"/>
      <c r="P141" s="86"/>
      <c r="Q141" s="86"/>
      <c r="R141" s="86"/>
      <c r="S141" s="86"/>
      <c r="T141" s="86"/>
      <c r="U141" s="86"/>
    </row>
    <row r="142" spans="1:21" s="2" customFormat="1" ht="15.75" customHeight="1" x14ac:dyDescent="0.2">
      <c r="A142" s="1"/>
      <c r="B142" s="315"/>
      <c r="C142" s="332"/>
      <c r="D142" s="310"/>
      <c r="E142" s="311"/>
      <c r="F142" s="291"/>
      <c r="G142" s="312"/>
      <c r="H142" s="188"/>
      <c r="I142" s="312"/>
      <c r="J142" s="313"/>
      <c r="K142" s="130"/>
      <c r="L142" s="296"/>
      <c r="M142" s="86"/>
      <c r="N142" s="86"/>
      <c r="O142" s="86"/>
      <c r="P142" s="86"/>
      <c r="Q142" s="86"/>
      <c r="R142" s="86"/>
      <c r="S142" s="86"/>
      <c r="T142" s="86"/>
      <c r="U142" s="86"/>
    </row>
    <row r="143" spans="1:21" s="2" customFormat="1" ht="15.75" customHeight="1" x14ac:dyDescent="0.2">
      <c r="A143" s="1"/>
      <c r="B143" s="314">
        <v>7</v>
      </c>
      <c r="C143" s="316" t="s">
        <v>188</v>
      </c>
      <c r="D143" s="324">
        <v>22000</v>
      </c>
      <c r="E143" s="318">
        <v>0</v>
      </c>
      <c r="F143" s="290">
        <f t="shared" ref="F143" si="12">D143</f>
        <v>22000</v>
      </c>
      <c r="G143" s="321"/>
      <c r="H143" s="136"/>
      <c r="I143" s="321">
        <f>D143*0.4</f>
        <v>8800</v>
      </c>
      <c r="J143" s="375">
        <f>D143-I143</f>
        <v>13200</v>
      </c>
      <c r="K143" s="130"/>
      <c r="L143" s="300" t="s">
        <v>36</v>
      </c>
      <c r="M143" s="86"/>
      <c r="N143" s="86"/>
      <c r="O143" s="86"/>
      <c r="P143" s="86"/>
      <c r="Q143" s="86"/>
      <c r="R143" s="86"/>
      <c r="S143" s="86"/>
      <c r="T143" s="86"/>
      <c r="U143" s="86"/>
    </row>
    <row r="144" spans="1:21" s="2" customFormat="1" ht="15.75" customHeight="1" x14ac:dyDescent="0.2">
      <c r="A144" s="1"/>
      <c r="B144" s="315"/>
      <c r="C144" s="317"/>
      <c r="D144" s="269"/>
      <c r="E144" s="256"/>
      <c r="F144" s="291"/>
      <c r="G144" s="320"/>
      <c r="H144" s="188"/>
      <c r="I144" s="320"/>
      <c r="J144" s="323"/>
      <c r="K144" s="130"/>
      <c r="L144" s="301"/>
      <c r="M144" s="86"/>
      <c r="N144" s="86"/>
      <c r="O144" s="86"/>
      <c r="P144" s="86"/>
      <c r="Q144" s="86"/>
      <c r="R144" s="86"/>
      <c r="S144" s="86"/>
      <c r="T144" s="86"/>
      <c r="U144" s="86"/>
    </row>
    <row r="145" spans="1:21" s="2" customFormat="1" ht="21.75" customHeight="1" x14ac:dyDescent="0.2">
      <c r="A145" s="1"/>
      <c r="B145" s="314">
        <v>8</v>
      </c>
      <c r="C145" s="316" t="s">
        <v>213</v>
      </c>
      <c r="D145" s="324">
        <v>22000</v>
      </c>
      <c r="E145" s="318">
        <v>0</v>
      </c>
      <c r="F145" s="290">
        <f t="shared" ref="F145" si="13">D145</f>
        <v>22000</v>
      </c>
      <c r="G145" s="321"/>
      <c r="H145" s="136"/>
      <c r="I145" s="321"/>
      <c r="J145" s="375"/>
      <c r="K145" s="130">
        <f>D145</f>
        <v>22000</v>
      </c>
      <c r="L145" s="300" t="s">
        <v>36</v>
      </c>
      <c r="M145" s="86"/>
      <c r="N145" s="86"/>
      <c r="O145" s="86"/>
      <c r="P145" s="86"/>
      <c r="Q145" s="86"/>
      <c r="R145" s="86"/>
      <c r="S145" s="86"/>
      <c r="T145" s="86"/>
      <c r="U145" s="86"/>
    </row>
    <row r="146" spans="1:21" s="2" customFormat="1" ht="15.75" customHeight="1" x14ac:dyDescent="0.2">
      <c r="A146" s="1"/>
      <c r="B146" s="315"/>
      <c r="C146" s="317"/>
      <c r="D146" s="269"/>
      <c r="E146" s="256"/>
      <c r="F146" s="291"/>
      <c r="G146" s="320"/>
      <c r="H146" s="188"/>
      <c r="I146" s="320"/>
      <c r="J146" s="323"/>
      <c r="K146" s="130"/>
      <c r="L146" s="301"/>
      <c r="M146" s="86"/>
      <c r="N146" s="86"/>
      <c r="O146" s="86"/>
      <c r="P146" s="86"/>
      <c r="Q146" s="86"/>
      <c r="R146" s="86"/>
      <c r="S146" s="86"/>
      <c r="T146" s="86"/>
      <c r="U146" s="86"/>
    </row>
    <row r="147" spans="1:21" s="2" customFormat="1" ht="21.75" customHeight="1" x14ac:dyDescent="0.2">
      <c r="A147" s="1"/>
      <c r="B147" s="314">
        <v>9</v>
      </c>
      <c r="C147" s="316" t="s">
        <v>189</v>
      </c>
      <c r="D147" s="268">
        <v>12000</v>
      </c>
      <c r="E147" s="318">
        <v>0</v>
      </c>
      <c r="F147" s="290">
        <f t="shared" ref="F147" si="14">D147</f>
        <v>12000</v>
      </c>
      <c r="G147" s="319">
        <v>12000</v>
      </c>
      <c r="H147" s="136"/>
      <c r="I147" s="321"/>
      <c r="J147" s="322"/>
      <c r="K147" s="130"/>
      <c r="L147" s="300" t="s">
        <v>36</v>
      </c>
      <c r="M147" s="86"/>
      <c r="N147" s="86"/>
      <c r="O147" s="86"/>
      <c r="P147" s="86"/>
      <c r="Q147" s="86"/>
      <c r="R147" s="86"/>
      <c r="S147" s="86"/>
      <c r="T147" s="86"/>
      <c r="U147" s="86"/>
    </row>
    <row r="148" spans="1:21" s="2" customFormat="1" ht="15.75" customHeight="1" thickBot="1" x14ac:dyDescent="0.25">
      <c r="A148" s="1"/>
      <c r="B148" s="315"/>
      <c r="C148" s="317"/>
      <c r="D148" s="269"/>
      <c r="E148" s="256"/>
      <c r="F148" s="291"/>
      <c r="G148" s="320"/>
      <c r="H148" s="188"/>
      <c r="I148" s="320"/>
      <c r="J148" s="323"/>
      <c r="K148" s="193"/>
      <c r="L148" s="301"/>
      <c r="M148" s="86"/>
      <c r="N148" s="86"/>
      <c r="O148" s="86"/>
      <c r="P148" s="86"/>
      <c r="Q148" s="86"/>
      <c r="R148" s="86"/>
      <c r="S148" s="86"/>
      <c r="T148" s="86"/>
      <c r="U148" s="86"/>
    </row>
    <row r="149" spans="1:21" s="2" customFormat="1" ht="15.75" customHeight="1" x14ac:dyDescent="0.2">
      <c r="A149" s="1"/>
      <c r="B149" s="371" t="s">
        <v>24</v>
      </c>
      <c r="C149" s="372"/>
      <c r="D149" s="346">
        <f>D131+D133+D135+D137+D139+D141+D143+D145+D147</f>
        <v>1216916</v>
      </c>
      <c r="E149" s="407">
        <f>SUM(E131:E148)</f>
        <v>0</v>
      </c>
      <c r="F149" s="409">
        <f>SUM(F131:F148)</f>
        <v>1216916</v>
      </c>
      <c r="G149" s="377">
        <f>SUM(G131:G148)</f>
        <v>76916</v>
      </c>
      <c r="H149" s="284">
        <v>0</v>
      </c>
      <c r="I149" s="377">
        <f>SUM(I131:I146)</f>
        <v>461600</v>
      </c>
      <c r="J149" s="284">
        <f>SUM(J131:J148)</f>
        <v>656400</v>
      </c>
      <c r="K149" s="185">
        <f>K131+K135+K133+K145</f>
        <v>22000</v>
      </c>
      <c r="L149" s="379"/>
      <c r="M149" s="86"/>
      <c r="N149" s="86"/>
      <c r="O149" s="86"/>
      <c r="P149" s="86"/>
      <c r="Q149" s="86"/>
      <c r="R149" s="86"/>
      <c r="S149" s="86"/>
      <c r="T149" s="86"/>
      <c r="U149" s="86"/>
    </row>
    <row r="150" spans="1:21" ht="18" customHeight="1" thickBot="1" x14ac:dyDescent="0.25">
      <c r="B150" s="373"/>
      <c r="C150" s="374"/>
      <c r="D150" s="347"/>
      <c r="E150" s="408"/>
      <c r="F150" s="410"/>
      <c r="G150" s="378"/>
      <c r="H150" s="285"/>
      <c r="I150" s="378"/>
      <c r="J150" s="285"/>
      <c r="K150" s="181">
        <f>K148</f>
        <v>0</v>
      </c>
      <c r="L150" s="380"/>
    </row>
    <row r="151" spans="1:21" ht="18" customHeight="1" x14ac:dyDescent="0.3">
      <c r="B151" s="7"/>
      <c r="C151" s="7"/>
      <c r="D151" s="9"/>
      <c r="E151" s="9" t="e">
        <f>#REF!*30/100</f>
        <v>#REF!</v>
      </c>
      <c r="F151" s="9"/>
      <c r="G151" s="9"/>
      <c r="H151" s="9"/>
      <c r="I151" s="9"/>
      <c r="J151" s="8"/>
      <c r="K151" s="28"/>
      <c r="L151" s="10"/>
    </row>
    <row r="152" spans="1:21" ht="22.15" customHeight="1" thickBot="1" x14ac:dyDescent="0.35">
      <c r="B152" s="19"/>
      <c r="C152" s="19"/>
      <c r="D152" s="21"/>
      <c r="E152" s="21"/>
      <c r="F152" s="21"/>
      <c r="G152" s="21"/>
      <c r="H152" s="21"/>
      <c r="I152" s="21"/>
      <c r="J152" s="21"/>
      <c r="K152" s="20"/>
      <c r="L152" s="26"/>
    </row>
    <row r="153" spans="1:21" ht="22.9" customHeight="1" x14ac:dyDescent="0.2">
      <c r="B153" s="401" t="s">
        <v>224</v>
      </c>
      <c r="C153" s="402"/>
      <c r="D153" s="402"/>
      <c r="E153" s="402"/>
      <c r="F153" s="402"/>
      <c r="G153" s="402"/>
      <c r="H153" s="402"/>
      <c r="I153" s="402"/>
      <c r="J153" s="402"/>
      <c r="K153" s="402"/>
      <c r="L153" s="403"/>
    </row>
    <row r="154" spans="1:21" ht="18" customHeight="1" thickBot="1" x14ac:dyDescent="0.25">
      <c r="B154" s="404"/>
      <c r="C154" s="405"/>
      <c r="D154" s="405"/>
      <c r="E154" s="405"/>
      <c r="F154" s="405"/>
      <c r="G154" s="405"/>
      <c r="H154" s="405"/>
      <c r="I154" s="405"/>
      <c r="J154" s="405"/>
      <c r="K154" s="405"/>
      <c r="L154" s="406"/>
    </row>
    <row r="155" spans="1:21" ht="18" customHeight="1" x14ac:dyDescent="0.2">
      <c r="B155" s="456" t="s">
        <v>0</v>
      </c>
      <c r="C155" s="457"/>
      <c r="D155" s="279" t="s">
        <v>198</v>
      </c>
      <c r="E155" s="357" t="s">
        <v>104</v>
      </c>
      <c r="F155" s="360" t="s">
        <v>227</v>
      </c>
      <c r="G155" s="458" t="s">
        <v>199</v>
      </c>
      <c r="H155" s="459"/>
      <c r="I155" s="459"/>
      <c r="J155" s="459"/>
      <c r="K155" s="459"/>
      <c r="L155" s="460"/>
    </row>
    <row r="156" spans="1:21" ht="18" customHeight="1" x14ac:dyDescent="0.2">
      <c r="B156" s="456"/>
      <c r="C156" s="457"/>
      <c r="D156" s="325"/>
      <c r="E156" s="358"/>
      <c r="F156" s="361"/>
      <c r="G156" s="393" t="s">
        <v>2</v>
      </c>
      <c r="H156" s="366" t="s">
        <v>107</v>
      </c>
      <c r="I156" s="477" t="s">
        <v>4</v>
      </c>
      <c r="J156" s="307" t="s">
        <v>114</v>
      </c>
      <c r="K156" s="395" t="s">
        <v>5</v>
      </c>
      <c r="L156" s="454" t="s">
        <v>117</v>
      </c>
      <c r="U156" s="167"/>
    </row>
    <row r="157" spans="1:21" ht="26.25" customHeight="1" x14ac:dyDescent="0.2">
      <c r="B157" s="456"/>
      <c r="C157" s="457"/>
      <c r="D157" s="325"/>
      <c r="E157" s="359"/>
      <c r="F157" s="362"/>
      <c r="G157" s="394"/>
      <c r="H157" s="367"/>
      <c r="I157" s="478"/>
      <c r="J157" s="308"/>
      <c r="K157" s="396"/>
      <c r="L157" s="455"/>
      <c r="U157" s="167"/>
    </row>
    <row r="158" spans="1:21" ht="18" customHeight="1" x14ac:dyDescent="0.2">
      <c r="B158" s="434" t="s">
        <v>101</v>
      </c>
      <c r="C158" s="435"/>
      <c r="D158" s="427">
        <f>D16</f>
        <v>39790</v>
      </c>
      <c r="E158" s="348">
        <f>E16</f>
        <v>0</v>
      </c>
      <c r="F158" s="383">
        <f>F16</f>
        <v>39790</v>
      </c>
      <c r="G158" s="381">
        <f>G16</f>
        <v>0</v>
      </c>
      <c r="H158" s="381">
        <f>H16</f>
        <v>0</v>
      </c>
      <c r="I158" s="387">
        <f>K16</f>
        <v>0</v>
      </c>
      <c r="J158" s="381">
        <f>J16</f>
        <v>0</v>
      </c>
      <c r="K158" s="439">
        <f>K17</f>
        <v>18575.599999999999</v>
      </c>
      <c r="L158" s="385">
        <f>I16</f>
        <v>21214.400000000001</v>
      </c>
      <c r="U158" s="167"/>
    </row>
    <row r="159" spans="1:21" ht="18" customHeight="1" x14ac:dyDescent="0.2">
      <c r="B159" s="436"/>
      <c r="C159" s="437"/>
      <c r="D159" s="428"/>
      <c r="E159" s="348"/>
      <c r="F159" s="384"/>
      <c r="G159" s="382"/>
      <c r="H159" s="382"/>
      <c r="I159" s="388"/>
      <c r="J159" s="382"/>
      <c r="K159" s="390"/>
      <c r="L159" s="386"/>
      <c r="U159" s="167"/>
    </row>
    <row r="160" spans="1:21" ht="18" customHeight="1" x14ac:dyDescent="0.2">
      <c r="B160" s="434" t="s">
        <v>47</v>
      </c>
      <c r="C160" s="435"/>
      <c r="D160" s="427">
        <f>D32+D84</f>
        <v>989700</v>
      </c>
      <c r="E160" s="397">
        <f>E32+E84</f>
        <v>0</v>
      </c>
      <c r="F160" s="383">
        <f>F32+F84</f>
        <v>989700</v>
      </c>
      <c r="G160" s="381">
        <f>G84</f>
        <v>0</v>
      </c>
      <c r="H160" s="381">
        <f>H84</f>
        <v>0</v>
      </c>
      <c r="I160" s="387">
        <f>K32+K84</f>
        <v>765700</v>
      </c>
      <c r="J160" s="381">
        <f>J32</f>
        <v>0</v>
      </c>
      <c r="K160" s="439">
        <v>0</v>
      </c>
      <c r="L160" s="385">
        <f>I32+I84</f>
        <v>224000</v>
      </c>
      <c r="U160" s="167"/>
    </row>
    <row r="161" spans="2:23" ht="18" customHeight="1" x14ac:dyDescent="0.2">
      <c r="B161" s="436"/>
      <c r="C161" s="437"/>
      <c r="D161" s="428"/>
      <c r="E161" s="398"/>
      <c r="F161" s="384"/>
      <c r="G161" s="382"/>
      <c r="H161" s="382"/>
      <c r="I161" s="388"/>
      <c r="J161" s="382"/>
      <c r="K161" s="390"/>
      <c r="L161" s="386"/>
      <c r="U161" s="167"/>
    </row>
    <row r="162" spans="2:23" ht="18" customHeight="1" x14ac:dyDescent="0.2">
      <c r="B162" s="434" t="s">
        <v>48</v>
      </c>
      <c r="C162" s="435"/>
      <c r="D162" s="427">
        <f t="shared" ref="D162:H162" si="15">D72</f>
        <v>1804742</v>
      </c>
      <c r="E162" s="399">
        <f t="shared" si="15"/>
        <v>630000</v>
      </c>
      <c r="F162" s="383">
        <f t="shared" si="15"/>
        <v>2434742</v>
      </c>
      <c r="G162" s="443">
        <f t="shared" si="15"/>
        <v>0</v>
      </c>
      <c r="H162" s="461">
        <f t="shared" si="15"/>
        <v>0</v>
      </c>
      <c r="I162" s="387">
        <v>0</v>
      </c>
      <c r="J162" s="381">
        <f>J72</f>
        <v>0</v>
      </c>
      <c r="K162" s="439">
        <f>K72</f>
        <v>530969.19999999995</v>
      </c>
      <c r="L162" s="385">
        <f>I72</f>
        <v>1903772.8</v>
      </c>
      <c r="U162" s="167"/>
    </row>
    <row r="163" spans="2:23" ht="18" customHeight="1" x14ac:dyDescent="0.2">
      <c r="B163" s="436"/>
      <c r="C163" s="437"/>
      <c r="D163" s="428"/>
      <c r="E163" s="400"/>
      <c r="F163" s="384"/>
      <c r="G163" s="444"/>
      <c r="H163" s="462"/>
      <c r="I163" s="388"/>
      <c r="J163" s="382"/>
      <c r="K163" s="390">
        <f>L73</f>
        <v>0</v>
      </c>
      <c r="L163" s="386"/>
      <c r="U163" s="167"/>
    </row>
    <row r="164" spans="2:23" ht="18" customHeight="1" x14ac:dyDescent="0.2">
      <c r="B164" s="447" t="s">
        <v>102</v>
      </c>
      <c r="C164" s="448"/>
      <c r="D164" s="427">
        <f>D120+D97</f>
        <v>254000</v>
      </c>
      <c r="E164" s="399">
        <f>E120+E97</f>
        <v>0</v>
      </c>
      <c r="F164" s="383">
        <f>F120+F97</f>
        <v>254000</v>
      </c>
      <c r="G164" s="381">
        <f>G124</f>
        <v>0</v>
      </c>
      <c r="H164" s="381">
        <f>H120</f>
        <v>0</v>
      </c>
      <c r="I164" s="387">
        <f>K120+K97</f>
        <v>254000</v>
      </c>
      <c r="J164" s="381">
        <f>J124</f>
        <v>0</v>
      </c>
      <c r="K164" s="439">
        <v>0</v>
      </c>
      <c r="L164" s="385">
        <f>I97</f>
        <v>0</v>
      </c>
      <c r="U164" s="167"/>
    </row>
    <row r="165" spans="2:23" ht="18" customHeight="1" x14ac:dyDescent="0.2">
      <c r="B165" s="449"/>
      <c r="C165" s="450"/>
      <c r="D165" s="428"/>
      <c r="E165" s="400"/>
      <c r="F165" s="384"/>
      <c r="G165" s="382"/>
      <c r="H165" s="382"/>
      <c r="I165" s="388"/>
      <c r="J165" s="382"/>
      <c r="K165" s="390"/>
      <c r="L165" s="386"/>
      <c r="U165" s="167"/>
    </row>
    <row r="166" spans="2:23" ht="18" customHeight="1" x14ac:dyDescent="0.2">
      <c r="B166" s="447" t="s">
        <v>109</v>
      </c>
      <c r="C166" s="448"/>
      <c r="D166" s="429">
        <f>D107</f>
        <v>2000000</v>
      </c>
      <c r="E166" s="397">
        <f>E107</f>
        <v>2000000</v>
      </c>
      <c r="F166" s="383">
        <f>F107</f>
        <v>4000000</v>
      </c>
      <c r="G166" s="387">
        <f>G122</f>
        <v>0</v>
      </c>
      <c r="H166" s="387">
        <f>H122</f>
        <v>0</v>
      </c>
      <c r="I166" s="387">
        <f>K122</f>
        <v>0</v>
      </c>
      <c r="J166" s="387">
        <f>J107</f>
        <v>0</v>
      </c>
      <c r="K166" s="389">
        <f>K108</f>
        <v>0</v>
      </c>
      <c r="L166" s="391">
        <f>I107</f>
        <v>4000000</v>
      </c>
      <c r="U166" s="167"/>
    </row>
    <row r="167" spans="2:23" ht="18" customHeight="1" x14ac:dyDescent="0.2">
      <c r="B167" s="449"/>
      <c r="C167" s="450"/>
      <c r="D167" s="430"/>
      <c r="E167" s="398"/>
      <c r="F167" s="384"/>
      <c r="G167" s="388"/>
      <c r="H167" s="388"/>
      <c r="I167" s="388"/>
      <c r="J167" s="388"/>
      <c r="K167" s="390"/>
      <c r="L167" s="392"/>
      <c r="U167" s="167"/>
      <c r="W167" s="156"/>
    </row>
    <row r="168" spans="2:23" ht="18" customHeight="1" x14ac:dyDescent="0.2">
      <c r="B168" s="434" t="s">
        <v>25</v>
      </c>
      <c r="C168" s="435"/>
      <c r="D168" s="427">
        <f t="shared" ref="D168:H168" si="16">D149</f>
        <v>1216916</v>
      </c>
      <c r="E168" s="399">
        <f t="shared" si="16"/>
        <v>0</v>
      </c>
      <c r="F168" s="383">
        <f t="shared" si="16"/>
        <v>1216916</v>
      </c>
      <c r="G168" s="381">
        <f t="shared" si="16"/>
        <v>76916</v>
      </c>
      <c r="H168" s="381">
        <f t="shared" si="16"/>
        <v>0</v>
      </c>
      <c r="I168" s="381">
        <f>K149</f>
        <v>22000</v>
      </c>
      <c r="J168" s="381">
        <f>J149</f>
        <v>656400</v>
      </c>
      <c r="K168" s="439">
        <f>K150</f>
        <v>0</v>
      </c>
      <c r="L168" s="385">
        <f>I149</f>
        <v>461600</v>
      </c>
      <c r="U168" s="167"/>
      <c r="W168" s="422"/>
    </row>
    <row r="169" spans="2:23" ht="18" customHeight="1" thickBot="1" x14ac:dyDescent="0.25">
      <c r="B169" s="436"/>
      <c r="C169" s="437"/>
      <c r="D169" s="451"/>
      <c r="E169" s="400"/>
      <c r="F169" s="384"/>
      <c r="G169" s="438"/>
      <c r="H169" s="479"/>
      <c r="I169" s="382"/>
      <c r="J169" s="382"/>
      <c r="K169" s="390"/>
      <c r="L169" s="386"/>
      <c r="U169" s="166"/>
      <c r="W169" s="423"/>
    </row>
    <row r="170" spans="2:23" ht="18" customHeight="1" x14ac:dyDescent="0.2">
      <c r="B170" s="473" t="s">
        <v>50</v>
      </c>
      <c r="C170" s="474"/>
      <c r="D170" s="326">
        <f>SUM(D158:D169)</f>
        <v>6305148</v>
      </c>
      <c r="E170" s="452">
        <f>SUM(E158:E169)</f>
        <v>2630000</v>
      </c>
      <c r="F170" s="326">
        <f>SUM(F158:F169)</f>
        <v>8935148</v>
      </c>
      <c r="G170" s="441">
        <f t="shared" ref="G170:K170" si="17">SUM(G158:G169)</f>
        <v>76916</v>
      </c>
      <c r="H170" s="445">
        <f t="shared" si="17"/>
        <v>0</v>
      </c>
      <c r="I170" s="441">
        <f t="shared" si="17"/>
        <v>1041700</v>
      </c>
      <c r="J170" s="445">
        <f t="shared" si="17"/>
        <v>656400</v>
      </c>
      <c r="K170" s="441">
        <f t="shared" si="17"/>
        <v>549544.79999999993</v>
      </c>
      <c r="L170" s="432">
        <f>SUM(L158:L169)</f>
        <v>6610587.2000000002</v>
      </c>
      <c r="W170" s="156"/>
    </row>
    <row r="171" spans="2:23" ht="18" customHeight="1" thickBot="1" x14ac:dyDescent="0.25">
      <c r="B171" s="475"/>
      <c r="C171" s="476"/>
      <c r="D171" s="327"/>
      <c r="E171" s="453"/>
      <c r="F171" s="327"/>
      <c r="G171" s="442"/>
      <c r="H171" s="446"/>
      <c r="I171" s="442"/>
      <c r="J171" s="446"/>
      <c r="K171" s="442"/>
      <c r="L171" s="433"/>
    </row>
    <row r="172" spans="2:23" ht="18" customHeight="1" x14ac:dyDescent="0.2">
      <c r="B172" s="37"/>
      <c r="C172" s="37"/>
      <c r="D172" s="34"/>
      <c r="E172" s="34"/>
      <c r="F172" s="34"/>
      <c r="G172" s="34"/>
      <c r="H172" s="34"/>
      <c r="I172" s="34"/>
      <c r="J172" s="34"/>
      <c r="K172" s="34"/>
      <c r="L172" s="35"/>
    </row>
    <row r="173" spans="2:23" ht="18" customHeight="1" x14ac:dyDescent="0.2">
      <c r="B173" s="37"/>
      <c r="C173" s="431"/>
      <c r="D173" s="431"/>
      <c r="E173" s="431"/>
      <c r="F173" s="431"/>
      <c r="G173" s="431"/>
      <c r="H173" s="431"/>
      <c r="I173" s="431"/>
      <c r="J173" s="431"/>
      <c r="K173" s="431"/>
      <c r="L173" s="431"/>
    </row>
    <row r="174" spans="2:23" ht="18" customHeight="1" x14ac:dyDescent="0.2">
      <c r="B174" s="37"/>
      <c r="C174" s="440" t="s">
        <v>228</v>
      </c>
      <c r="D174" s="440"/>
      <c r="E174" s="440"/>
      <c r="F174" s="440"/>
      <c r="G174" s="440"/>
      <c r="H174" s="440"/>
      <c r="I174" s="440"/>
      <c r="J174" s="440"/>
      <c r="K174" s="440"/>
      <c r="L174" s="440"/>
    </row>
    <row r="175" spans="2:23" ht="18" customHeight="1" x14ac:dyDescent="0.2">
      <c r="B175" s="37"/>
      <c r="C175" s="431"/>
      <c r="D175" s="431"/>
      <c r="E175" s="431"/>
      <c r="F175" s="431"/>
      <c r="G175" s="431"/>
      <c r="H175" s="431"/>
      <c r="I175" s="431"/>
      <c r="J175" s="431"/>
      <c r="K175" s="431"/>
      <c r="L175" s="431"/>
    </row>
    <row r="176" spans="2:23" ht="18" customHeight="1" x14ac:dyDescent="0.2">
      <c r="B176" s="37"/>
      <c r="C176" s="431"/>
      <c r="D176" s="431"/>
      <c r="E176" s="431"/>
      <c r="F176" s="431"/>
      <c r="G176" s="431"/>
      <c r="H176" s="431"/>
      <c r="I176" s="431"/>
      <c r="J176" s="431"/>
      <c r="K176" s="431"/>
      <c r="L176" s="431"/>
    </row>
    <row r="177" spans="2:21" ht="18" customHeight="1" x14ac:dyDescent="0.2">
      <c r="B177" s="37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</row>
    <row r="178" spans="2:21" ht="18" customHeight="1" x14ac:dyDescent="0.2">
      <c r="B178" s="37"/>
      <c r="C178" s="431"/>
      <c r="D178" s="431"/>
      <c r="E178" s="431"/>
      <c r="F178" s="431"/>
      <c r="G178" s="431"/>
      <c r="H178" s="431"/>
      <c r="I178" s="431"/>
      <c r="J178" s="431"/>
      <c r="K178" s="431"/>
      <c r="L178" s="431"/>
    </row>
    <row r="179" spans="2:21" ht="18" customHeight="1" x14ac:dyDescent="0.2">
      <c r="B179" s="37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</row>
    <row r="180" spans="2:21" ht="18" customHeight="1" x14ac:dyDescent="0.2">
      <c r="B180" s="37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</row>
    <row r="181" spans="2:21" ht="18" customHeight="1" x14ac:dyDescent="0.2">
      <c r="B181" s="37"/>
      <c r="C181" s="37"/>
      <c r="D181" s="34"/>
      <c r="E181" s="34"/>
      <c r="F181" s="34"/>
      <c r="G181" s="34"/>
      <c r="H181" s="34"/>
      <c r="I181" s="34"/>
      <c r="J181" s="34"/>
      <c r="K181" s="34"/>
      <c r="L181" s="35"/>
    </row>
    <row r="182" spans="2:21" ht="18" customHeight="1" x14ac:dyDescent="0.2">
      <c r="B182" s="37"/>
      <c r="C182" s="37"/>
      <c r="D182" s="34"/>
      <c r="E182" s="34"/>
      <c r="F182" s="34"/>
      <c r="G182" s="34"/>
      <c r="H182" s="34"/>
      <c r="I182" s="34"/>
      <c r="J182" s="34"/>
      <c r="K182" s="34"/>
      <c r="L182" s="35"/>
    </row>
    <row r="183" spans="2:21" ht="18" customHeight="1" x14ac:dyDescent="0.2">
      <c r="B183" s="37"/>
      <c r="C183" s="37"/>
      <c r="D183" s="34"/>
      <c r="E183" s="34"/>
      <c r="F183" s="34"/>
      <c r="G183" s="34"/>
      <c r="H183" s="34"/>
      <c r="I183" s="34"/>
      <c r="J183" s="34"/>
      <c r="K183" s="34"/>
      <c r="L183" s="35"/>
    </row>
    <row r="184" spans="2:21" ht="18" customHeight="1" x14ac:dyDescent="0.2">
      <c r="B184" s="37"/>
      <c r="C184" s="37"/>
      <c r="D184" s="34"/>
      <c r="E184" s="34"/>
      <c r="F184" s="34"/>
      <c r="G184" s="34"/>
      <c r="H184" s="34"/>
      <c r="I184" s="34"/>
      <c r="J184" s="34"/>
      <c r="K184" s="34"/>
      <c r="L184" s="35"/>
    </row>
    <row r="185" spans="2:21" ht="18" customHeight="1" x14ac:dyDescent="0.2">
      <c r="B185" s="37"/>
      <c r="C185" s="37"/>
      <c r="D185" s="34"/>
      <c r="E185" s="34"/>
      <c r="F185" s="34"/>
      <c r="G185" s="34"/>
      <c r="H185" s="34"/>
      <c r="I185" s="34"/>
      <c r="J185" s="34"/>
      <c r="K185" s="34"/>
      <c r="L185" s="35"/>
    </row>
    <row r="186" spans="2:21" ht="18" customHeight="1" x14ac:dyDescent="0.2">
      <c r="B186" s="37"/>
      <c r="C186" s="37"/>
      <c r="D186" s="34"/>
      <c r="E186" s="34"/>
      <c r="F186" s="34"/>
      <c r="G186" s="34"/>
      <c r="H186" s="34"/>
      <c r="I186" s="34"/>
      <c r="J186" s="34"/>
      <c r="K186" s="34"/>
      <c r="L186" s="35"/>
    </row>
    <row r="187" spans="2:21" ht="18" customHeight="1" x14ac:dyDescent="0.2">
      <c r="B187" s="37"/>
      <c r="C187" s="37"/>
      <c r="D187" s="34"/>
      <c r="E187" s="34"/>
      <c r="F187" s="34"/>
      <c r="G187" s="34"/>
      <c r="H187" s="34"/>
      <c r="I187" s="34"/>
      <c r="J187" s="34"/>
      <c r="K187" s="34"/>
      <c r="L187" s="35"/>
    </row>
    <row r="188" spans="2:21" s="36" customFormat="1" ht="18" customHeight="1" x14ac:dyDescent="0.3">
      <c r="B188" s="37"/>
      <c r="C188" s="37"/>
      <c r="D188" s="34"/>
      <c r="E188" s="34"/>
      <c r="F188" s="34"/>
      <c r="G188" s="34"/>
      <c r="H188" s="34"/>
      <c r="I188" s="34"/>
      <c r="J188" s="34"/>
      <c r="K188" s="34"/>
      <c r="L188" s="35"/>
      <c r="M188" s="113"/>
      <c r="N188" s="113"/>
      <c r="O188" s="113"/>
      <c r="P188" s="113"/>
      <c r="Q188" s="113"/>
      <c r="R188" s="113"/>
      <c r="S188" s="113"/>
      <c r="T188" s="113"/>
      <c r="U188" s="113"/>
    </row>
    <row r="189" spans="2:21" ht="20.100000000000001" customHeight="1" x14ac:dyDescent="0.2">
      <c r="B189" s="37"/>
      <c r="C189" s="37"/>
      <c r="D189" s="34"/>
      <c r="E189" s="34"/>
      <c r="F189" s="34"/>
      <c r="G189" s="34"/>
      <c r="H189" s="34"/>
      <c r="I189" s="34"/>
      <c r="J189" s="34"/>
      <c r="K189" s="34"/>
      <c r="L189" s="35"/>
    </row>
    <row r="190" spans="2:21" ht="20.100000000000001" customHeight="1" x14ac:dyDescent="0.2">
      <c r="B190" s="37"/>
      <c r="C190" s="37"/>
      <c r="D190" s="34"/>
      <c r="E190" s="34"/>
      <c r="F190" s="34"/>
      <c r="G190" s="34"/>
      <c r="H190" s="34"/>
      <c r="I190" s="34"/>
      <c r="J190" s="34"/>
      <c r="K190" s="34"/>
      <c r="L190" s="35"/>
    </row>
    <row r="191" spans="2:21" ht="20.100000000000001" customHeight="1" x14ac:dyDescent="0.2">
      <c r="B191" s="37"/>
      <c r="C191" s="37"/>
      <c r="D191" s="34"/>
      <c r="E191" s="34"/>
      <c r="F191" s="34"/>
      <c r="G191" s="34"/>
      <c r="H191" s="34"/>
      <c r="I191" s="34"/>
      <c r="J191" s="34"/>
      <c r="K191" s="34"/>
      <c r="L191" s="35"/>
    </row>
    <row r="192" spans="2:21" ht="18" customHeight="1" x14ac:dyDescent="0.2">
      <c r="B192" s="37"/>
      <c r="C192" s="37"/>
      <c r="D192" s="34"/>
      <c r="E192" s="34"/>
      <c r="F192" s="34"/>
      <c r="G192" s="34"/>
      <c r="H192" s="34"/>
      <c r="I192" s="34"/>
      <c r="J192" s="34"/>
      <c r="K192" s="34"/>
      <c r="L192" s="35"/>
    </row>
    <row r="193" spans="2:21" s="12" customFormat="1" ht="18" customHeight="1" x14ac:dyDescent="0.25">
      <c r="B193" s="37"/>
      <c r="C193" s="37"/>
      <c r="D193" s="34"/>
      <c r="E193" s="34"/>
      <c r="F193" s="34"/>
      <c r="G193" s="34"/>
      <c r="H193" s="34"/>
      <c r="I193" s="34"/>
      <c r="J193" s="34"/>
      <c r="K193" s="34"/>
      <c r="L193" s="35"/>
      <c r="M193" s="114"/>
      <c r="N193" s="114"/>
      <c r="O193" s="114"/>
      <c r="P193" s="114"/>
      <c r="Q193" s="114"/>
      <c r="R193" s="114"/>
      <c r="S193" s="114"/>
      <c r="T193" s="114"/>
      <c r="U193" s="114"/>
    </row>
    <row r="194" spans="2:21" ht="18" customHeight="1" x14ac:dyDescent="0.2">
      <c r="B194" s="37"/>
      <c r="C194" s="37"/>
      <c r="D194" s="34"/>
      <c r="E194" s="34"/>
      <c r="F194" s="34"/>
      <c r="G194" s="34"/>
      <c r="H194" s="34"/>
      <c r="I194" s="34"/>
      <c r="J194" s="34"/>
      <c r="K194" s="34"/>
      <c r="L194" s="35"/>
    </row>
    <row r="195" spans="2:21" ht="18" customHeight="1" x14ac:dyDescent="0.2">
      <c r="B195" s="37"/>
      <c r="C195" s="37"/>
      <c r="D195" s="34"/>
      <c r="E195" s="34"/>
      <c r="F195" s="34"/>
      <c r="G195" s="34"/>
      <c r="H195" s="34"/>
      <c r="I195" s="34"/>
      <c r="J195" s="34"/>
      <c r="K195" s="34"/>
      <c r="L195" s="35"/>
    </row>
    <row r="196" spans="2:21" s="12" customFormat="1" ht="18" customHeight="1" x14ac:dyDescent="0.25">
      <c r="B196" s="37"/>
      <c r="C196" s="37"/>
      <c r="D196" s="34"/>
      <c r="E196" s="34"/>
      <c r="F196" s="34"/>
      <c r="G196" s="34"/>
      <c r="H196" s="34"/>
      <c r="I196" s="34"/>
      <c r="J196" s="34"/>
      <c r="K196" s="34"/>
      <c r="L196" s="35"/>
      <c r="M196" s="114"/>
      <c r="N196" s="114"/>
      <c r="O196" s="114"/>
      <c r="P196" s="114"/>
      <c r="Q196" s="114"/>
      <c r="R196" s="114"/>
      <c r="S196" s="114"/>
      <c r="T196" s="114"/>
      <c r="U196" s="114"/>
    </row>
    <row r="197" spans="2:21" ht="18" customHeight="1" x14ac:dyDescent="0.2">
      <c r="B197" s="37"/>
      <c r="C197" s="37"/>
      <c r="D197" s="34"/>
      <c r="E197" s="34"/>
      <c r="F197" s="34"/>
      <c r="G197" s="34"/>
      <c r="H197" s="34"/>
      <c r="I197" s="34"/>
      <c r="J197" s="34"/>
      <c r="K197" s="34"/>
      <c r="L197" s="35"/>
    </row>
    <row r="198" spans="2:21" s="36" customFormat="1" ht="18" customHeight="1" x14ac:dyDescent="0.3">
      <c r="B198" s="37"/>
      <c r="C198" s="37"/>
      <c r="D198" s="34"/>
      <c r="E198" s="34"/>
      <c r="F198" s="34"/>
      <c r="G198" s="34"/>
      <c r="H198" s="34"/>
      <c r="I198" s="34"/>
      <c r="J198" s="34"/>
      <c r="K198" s="34"/>
      <c r="L198" s="35"/>
      <c r="M198" s="113"/>
      <c r="N198" s="113"/>
      <c r="O198" s="113"/>
      <c r="P198" s="113"/>
      <c r="Q198" s="113"/>
      <c r="R198" s="113"/>
      <c r="S198" s="113"/>
      <c r="T198" s="113"/>
      <c r="U198" s="113"/>
    </row>
    <row r="199" spans="2:21" ht="18" customHeight="1" x14ac:dyDescent="0.2">
      <c r="B199" s="37"/>
      <c r="C199" s="37"/>
      <c r="D199" s="34"/>
      <c r="E199" s="34"/>
      <c r="F199" s="34"/>
      <c r="G199" s="34"/>
      <c r="H199" s="34"/>
      <c r="I199" s="34"/>
      <c r="J199" s="34"/>
      <c r="K199" s="34"/>
      <c r="L199" s="35"/>
    </row>
    <row r="200" spans="2:21" s="12" customFormat="1" ht="18" customHeight="1" x14ac:dyDescent="0.25">
      <c r="B200" s="37"/>
      <c r="C200" s="37"/>
      <c r="D200" s="34"/>
      <c r="E200" s="34"/>
      <c r="F200" s="34"/>
      <c r="G200" s="34"/>
      <c r="H200" s="34"/>
      <c r="I200" s="34"/>
      <c r="J200" s="34"/>
      <c r="K200" s="34"/>
      <c r="L200" s="35"/>
      <c r="M200" s="114"/>
      <c r="N200" s="114"/>
      <c r="O200" s="114"/>
      <c r="P200" s="114"/>
      <c r="Q200" s="114"/>
      <c r="R200" s="114"/>
      <c r="S200" s="114"/>
      <c r="T200" s="114"/>
      <c r="U200" s="114"/>
    </row>
    <row r="201" spans="2:21" ht="18" customHeight="1" x14ac:dyDescent="0.2">
      <c r="B201" s="37"/>
      <c r="C201" s="37"/>
      <c r="D201" s="34"/>
      <c r="E201" s="34"/>
      <c r="F201" s="34"/>
      <c r="G201" s="34"/>
      <c r="H201" s="34"/>
      <c r="I201" s="34"/>
      <c r="J201" s="34"/>
      <c r="K201" s="34"/>
      <c r="L201" s="35"/>
    </row>
    <row r="202" spans="2:21" ht="18" customHeight="1" x14ac:dyDescent="0.2">
      <c r="B202" s="37"/>
      <c r="C202" s="37"/>
      <c r="D202" s="34"/>
      <c r="E202" s="34"/>
      <c r="F202" s="34"/>
      <c r="G202" s="34"/>
      <c r="H202" s="34"/>
      <c r="I202" s="34"/>
      <c r="J202" s="34"/>
      <c r="K202" s="34"/>
      <c r="L202" s="35"/>
    </row>
    <row r="203" spans="2:21" ht="18" customHeight="1" x14ac:dyDescent="0.2">
      <c r="B203" s="37"/>
      <c r="C203" s="37"/>
      <c r="D203" s="34"/>
      <c r="E203" s="34"/>
      <c r="F203" s="34"/>
      <c r="G203" s="34"/>
      <c r="H203" s="34"/>
      <c r="I203" s="34"/>
      <c r="J203" s="34"/>
      <c r="K203" s="34"/>
      <c r="L203" s="35"/>
    </row>
    <row r="204" spans="2:21" s="12" customFormat="1" ht="18" customHeight="1" x14ac:dyDescent="0.25">
      <c r="B204" s="37"/>
      <c r="C204" s="37"/>
      <c r="D204" s="34"/>
      <c r="E204" s="34"/>
      <c r="F204" s="34"/>
      <c r="G204" s="34"/>
      <c r="H204" s="34"/>
      <c r="I204" s="34"/>
      <c r="J204" s="34"/>
      <c r="K204" s="34"/>
      <c r="L204" s="35"/>
      <c r="M204" s="114"/>
      <c r="N204" s="114"/>
      <c r="O204" s="114"/>
      <c r="P204" s="114"/>
      <c r="Q204" s="114"/>
      <c r="R204" s="114"/>
      <c r="S204" s="114"/>
      <c r="T204" s="114"/>
      <c r="U204" s="114"/>
    </row>
    <row r="205" spans="2:21" ht="18" customHeight="1" x14ac:dyDescent="0.2">
      <c r="B205" s="37"/>
      <c r="C205" s="37"/>
      <c r="D205" s="34"/>
      <c r="E205" s="34"/>
      <c r="F205" s="34"/>
      <c r="G205" s="34"/>
      <c r="H205" s="34"/>
      <c r="I205" s="34"/>
      <c r="J205" s="34"/>
      <c r="K205" s="34"/>
      <c r="L205" s="35"/>
    </row>
    <row r="206" spans="2:21" s="36" customFormat="1" ht="18" customHeight="1" x14ac:dyDescent="0.3">
      <c r="B206" s="37"/>
      <c r="C206" s="37"/>
      <c r="D206" s="34"/>
      <c r="E206" s="34"/>
      <c r="F206" s="34"/>
      <c r="G206" s="34"/>
      <c r="H206" s="34"/>
      <c r="I206" s="34"/>
      <c r="J206" s="34"/>
      <c r="K206" s="34"/>
      <c r="L206" s="35"/>
      <c r="M206" s="113"/>
      <c r="N206" s="113"/>
      <c r="O206" s="113"/>
      <c r="P206" s="113"/>
      <c r="Q206" s="113"/>
      <c r="R206" s="113"/>
      <c r="S206" s="113"/>
      <c r="T206" s="113"/>
      <c r="U206" s="113"/>
    </row>
    <row r="207" spans="2:21" ht="18" customHeight="1" x14ac:dyDescent="0.2">
      <c r="B207" s="37"/>
      <c r="C207" s="37"/>
      <c r="D207" s="34"/>
      <c r="E207" s="34"/>
      <c r="F207" s="34"/>
      <c r="G207" s="34"/>
      <c r="H207" s="34"/>
      <c r="I207" s="34"/>
      <c r="J207" s="34"/>
      <c r="K207" s="34"/>
      <c r="L207" s="35"/>
    </row>
    <row r="208" spans="2:21" s="12" customFormat="1" ht="18" customHeight="1" x14ac:dyDescent="0.25">
      <c r="B208" s="37"/>
      <c r="C208" s="37"/>
      <c r="D208" s="34"/>
      <c r="E208" s="34"/>
      <c r="F208" s="34"/>
      <c r="G208" s="34"/>
      <c r="H208" s="34"/>
      <c r="I208" s="34"/>
      <c r="J208" s="34"/>
      <c r="K208" s="34"/>
      <c r="L208" s="35"/>
      <c r="M208" s="114"/>
      <c r="N208" s="114"/>
      <c r="O208" s="114"/>
      <c r="P208" s="114"/>
      <c r="Q208" s="114"/>
      <c r="R208" s="114"/>
      <c r="S208" s="114"/>
      <c r="T208" s="114"/>
      <c r="U208" s="114"/>
    </row>
    <row r="209" spans="2:21" s="12" customFormat="1" ht="18" customHeight="1" x14ac:dyDescent="0.25">
      <c r="B209" s="37"/>
      <c r="C209" s="37"/>
      <c r="D209" s="34"/>
      <c r="E209" s="34"/>
      <c r="F209" s="34"/>
      <c r="G209" s="34"/>
      <c r="H209" s="34"/>
      <c r="I209" s="34"/>
      <c r="J209" s="34"/>
      <c r="K209" s="34"/>
      <c r="L209" s="35"/>
      <c r="M209" s="114"/>
      <c r="N209" s="114"/>
      <c r="O209" s="114"/>
      <c r="P209" s="114"/>
      <c r="Q209" s="114"/>
      <c r="R209" s="114"/>
      <c r="S209" s="114"/>
      <c r="T209" s="114"/>
      <c r="U209" s="114"/>
    </row>
    <row r="210" spans="2:21" s="12" customFormat="1" ht="18" customHeight="1" x14ac:dyDescent="0.25">
      <c r="B210" s="37"/>
      <c r="C210" s="37"/>
      <c r="D210" s="34"/>
      <c r="E210" s="34"/>
      <c r="F210" s="34"/>
      <c r="G210" s="34"/>
      <c r="H210" s="34"/>
      <c r="I210" s="34"/>
      <c r="J210" s="34"/>
      <c r="K210" s="34"/>
      <c r="L210" s="35"/>
      <c r="M210" s="114"/>
      <c r="N210" s="114"/>
      <c r="O210" s="114"/>
      <c r="P210" s="114"/>
      <c r="Q210" s="114"/>
      <c r="R210" s="114"/>
      <c r="S210" s="114"/>
      <c r="T210" s="114"/>
      <c r="U210" s="114"/>
    </row>
    <row r="211" spans="2:21" ht="18" customHeight="1" x14ac:dyDescent="0.2">
      <c r="B211" s="37"/>
      <c r="C211" s="37"/>
      <c r="D211" s="34"/>
      <c r="E211" s="34"/>
      <c r="F211" s="34"/>
      <c r="G211" s="34"/>
      <c r="H211" s="34"/>
      <c r="I211" s="34"/>
      <c r="J211" s="34"/>
      <c r="K211" s="34"/>
      <c r="L211" s="35"/>
    </row>
    <row r="212" spans="2:21" s="12" customFormat="1" ht="18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14"/>
      <c r="N212" s="114"/>
      <c r="O212" s="114"/>
      <c r="P212" s="114"/>
      <c r="Q212" s="114"/>
      <c r="R212" s="114"/>
      <c r="S212" s="114"/>
      <c r="T212" s="114"/>
      <c r="U212" s="114"/>
    </row>
    <row r="213" spans="2:21" ht="18" customHeight="1" x14ac:dyDescent="0.2"/>
    <row r="214" spans="2:21" s="36" customFormat="1" ht="18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13"/>
      <c r="N214" s="113"/>
      <c r="O214" s="113"/>
      <c r="P214" s="113"/>
      <c r="Q214" s="113"/>
      <c r="R214" s="113"/>
      <c r="S214" s="113"/>
      <c r="T214" s="113"/>
      <c r="U214" s="113"/>
    </row>
    <row r="215" spans="2:21" ht="18" customHeight="1" x14ac:dyDescent="0.2"/>
    <row r="216" spans="2:21" s="12" customFormat="1" ht="18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14"/>
      <c r="N216" s="114"/>
      <c r="O216" s="114"/>
      <c r="P216" s="114"/>
      <c r="Q216" s="114"/>
      <c r="R216" s="114"/>
      <c r="S216" s="114"/>
      <c r="T216" s="114"/>
      <c r="U216" s="114"/>
    </row>
    <row r="217" spans="2:21" ht="18" customHeight="1" x14ac:dyDescent="0.2"/>
    <row r="218" spans="2:21" ht="18" customHeight="1" x14ac:dyDescent="0.2"/>
    <row r="219" spans="2:21" s="12" customFormat="1" ht="18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14"/>
      <c r="N219" s="114"/>
      <c r="O219" s="114"/>
      <c r="P219" s="114"/>
      <c r="Q219" s="114"/>
      <c r="R219" s="114"/>
      <c r="S219" s="114"/>
      <c r="T219" s="114"/>
      <c r="U219" s="114"/>
    </row>
    <row r="220" spans="2:21" s="12" customFormat="1" ht="18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14"/>
      <c r="N220" s="114"/>
      <c r="O220" s="114"/>
      <c r="P220" s="114"/>
      <c r="Q220" s="114"/>
      <c r="R220" s="114"/>
      <c r="S220" s="114"/>
      <c r="T220" s="114"/>
      <c r="U220" s="114"/>
    </row>
    <row r="221" spans="2:21" s="12" customFormat="1" ht="18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14"/>
      <c r="N221" s="114"/>
      <c r="O221" s="114"/>
      <c r="P221" s="114"/>
      <c r="Q221" s="114"/>
      <c r="R221" s="114"/>
      <c r="S221" s="114"/>
      <c r="T221" s="114"/>
      <c r="U221" s="114"/>
    </row>
    <row r="222" spans="2:21" s="12" customFormat="1" ht="18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14"/>
      <c r="N222" s="114"/>
      <c r="O222" s="114"/>
      <c r="P222" s="114"/>
      <c r="Q222" s="114"/>
      <c r="R222" s="114"/>
      <c r="S222" s="114"/>
      <c r="T222" s="114"/>
      <c r="U222" s="114"/>
    </row>
    <row r="223" spans="2:21" s="12" customFormat="1" ht="18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14"/>
      <c r="N223" s="114"/>
      <c r="O223" s="114"/>
      <c r="P223" s="114"/>
      <c r="Q223" s="114"/>
      <c r="R223" s="114"/>
      <c r="S223" s="114"/>
      <c r="T223" s="114"/>
      <c r="U223" s="114"/>
    </row>
    <row r="224" spans="2:21" s="12" customFormat="1" ht="18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14"/>
      <c r="N224" s="114"/>
      <c r="O224" s="114"/>
      <c r="P224" s="114"/>
      <c r="Q224" s="114"/>
      <c r="R224" s="114"/>
      <c r="S224" s="114"/>
      <c r="T224" s="114"/>
      <c r="U224" s="114"/>
    </row>
    <row r="225" spans="2:21" s="12" customFormat="1" ht="18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14"/>
      <c r="N225" s="114"/>
      <c r="O225" s="114"/>
      <c r="P225" s="114"/>
      <c r="Q225" s="114"/>
      <c r="R225" s="114"/>
      <c r="S225" s="114"/>
      <c r="T225" s="114"/>
      <c r="U225" s="114"/>
    </row>
    <row r="226" spans="2:21" s="12" customFormat="1" ht="18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14"/>
      <c r="N226" s="114"/>
      <c r="O226" s="114"/>
      <c r="P226" s="114"/>
      <c r="Q226" s="114"/>
      <c r="R226" s="114"/>
      <c r="S226" s="114"/>
      <c r="T226" s="114"/>
      <c r="U226" s="114"/>
    </row>
    <row r="227" spans="2:21" s="12" customFormat="1" ht="18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14"/>
      <c r="N227" s="114"/>
      <c r="O227" s="114"/>
      <c r="P227" s="114"/>
      <c r="Q227" s="114"/>
      <c r="R227" s="114"/>
      <c r="S227" s="114"/>
      <c r="T227" s="114"/>
      <c r="U227" s="114"/>
    </row>
    <row r="228" spans="2:21" s="12" customFormat="1" ht="18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14"/>
      <c r="N228" s="114"/>
      <c r="O228" s="114"/>
      <c r="P228" s="114"/>
      <c r="Q228" s="114"/>
      <c r="R228" s="114"/>
      <c r="S228" s="114"/>
      <c r="T228" s="114"/>
      <c r="U228" s="114"/>
    </row>
    <row r="229" spans="2:21" s="12" customFormat="1" ht="18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14"/>
      <c r="N229" s="114"/>
      <c r="O229" s="114"/>
      <c r="P229" s="114"/>
      <c r="Q229" s="114"/>
      <c r="R229" s="114"/>
      <c r="S229" s="114"/>
      <c r="T229" s="114"/>
      <c r="U229" s="114"/>
    </row>
    <row r="230" spans="2:21" s="12" customFormat="1" ht="18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14"/>
      <c r="N230" s="114"/>
      <c r="O230" s="114"/>
      <c r="P230" s="114"/>
      <c r="Q230" s="114"/>
      <c r="R230" s="114"/>
      <c r="S230" s="114"/>
      <c r="T230" s="114"/>
      <c r="U230" s="114"/>
    </row>
    <row r="231" spans="2:21" s="12" customFormat="1" ht="18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14"/>
      <c r="N231" s="114"/>
      <c r="O231" s="114"/>
      <c r="P231" s="114"/>
      <c r="Q231" s="114"/>
      <c r="R231" s="114"/>
      <c r="S231" s="114"/>
      <c r="T231" s="114"/>
      <c r="U231" s="114"/>
    </row>
    <row r="232" spans="2:21" s="12" customFormat="1" ht="18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14"/>
      <c r="N232" s="114"/>
      <c r="O232" s="114"/>
      <c r="P232" s="114"/>
      <c r="Q232" s="114"/>
      <c r="R232" s="114"/>
      <c r="S232" s="114"/>
      <c r="T232" s="114"/>
      <c r="U232" s="114"/>
    </row>
    <row r="233" spans="2:21" s="12" customFormat="1" ht="20.100000000000001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14"/>
      <c r="N233" s="114"/>
      <c r="O233" s="114"/>
      <c r="P233" s="114"/>
      <c r="Q233" s="114"/>
      <c r="R233" s="114"/>
      <c r="S233" s="114"/>
      <c r="T233" s="114"/>
      <c r="U233" s="114"/>
    </row>
    <row r="234" spans="2:21" ht="20.100000000000001" customHeight="1" x14ac:dyDescent="0.2"/>
    <row r="235" spans="2:21" ht="18" customHeight="1" x14ac:dyDescent="0.2"/>
    <row r="236" spans="2:21" ht="18" customHeight="1" x14ac:dyDescent="0.2"/>
    <row r="237" spans="2:21" ht="18" customHeight="1" x14ac:dyDescent="0.2"/>
    <row r="238" spans="2:21" ht="18" customHeight="1" x14ac:dyDescent="0.2"/>
    <row r="239" spans="2:21" ht="18" customHeight="1" x14ac:dyDescent="0.2"/>
    <row r="240" spans="2:21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6.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6.5" customHeight="1" x14ac:dyDescent="0.2"/>
    <row r="304" ht="24.95" customHeight="1" x14ac:dyDescent="0.2"/>
    <row r="305" ht="19.5" customHeight="1" x14ac:dyDescent="0.2"/>
  </sheetData>
  <protectedRanges>
    <protectedRange password="CEE3" sqref="L153:L171" name="Raspon1_1"/>
  </protectedRanges>
  <mergeCells count="4699">
    <mergeCell ref="L95:L96"/>
    <mergeCell ref="G93:G94"/>
    <mergeCell ref="H93:H94"/>
    <mergeCell ref="K64:K65"/>
    <mergeCell ref="L66:L67"/>
    <mergeCell ref="K72:K73"/>
    <mergeCell ref="B77:C79"/>
    <mergeCell ref="B80:B81"/>
    <mergeCell ref="B87:C88"/>
    <mergeCell ref="I56:I57"/>
    <mergeCell ref="L56:L57"/>
    <mergeCell ref="G62:G63"/>
    <mergeCell ref="B62:B63"/>
    <mergeCell ref="B68:B69"/>
    <mergeCell ref="C68:C69"/>
    <mergeCell ref="D68:D69"/>
    <mergeCell ref="E68:E69"/>
    <mergeCell ref="F68:F69"/>
    <mergeCell ref="G68:G69"/>
    <mergeCell ref="I68:I69"/>
    <mergeCell ref="K68:K69"/>
    <mergeCell ref="L68:L69"/>
    <mergeCell ref="B84:C85"/>
    <mergeCell ref="D80:D81"/>
    <mergeCell ref="G72:G73"/>
    <mergeCell ref="J78:J79"/>
    <mergeCell ref="H78:H79"/>
    <mergeCell ref="E84:E85"/>
    <mergeCell ref="F77:F79"/>
    <mergeCell ref="I70:I71"/>
    <mergeCell ref="K70:K71"/>
    <mergeCell ref="L70:L71"/>
    <mergeCell ref="K48:K49"/>
    <mergeCell ref="F66:F67"/>
    <mergeCell ref="G66:G67"/>
    <mergeCell ref="C62:C63"/>
    <mergeCell ref="F42:F43"/>
    <mergeCell ref="E66:E67"/>
    <mergeCell ref="B42:B43"/>
    <mergeCell ref="L48:L49"/>
    <mergeCell ref="L44:L45"/>
    <mergeCell ref="L46:L47"/>
    <mergeCell ref="I42:I43"/>
    <mergeCell ref="B46:B47"/>
    <mergeCell ref="D48:D49"/>
    <mergeCell ref="D50:D51"/>
    <mergeCell ref="D52:D53"/>
    <mergeCell ref="D54:D55"/>
    <mergeCell ref="D56:D57"/>
    <mergeCell ref="K66:K67"/>
    <mergeCell ref="E42:E43"/>
    <mergeCell ref="G64:G65"/>
    <mergeCell ref="I62:I63"/>
    <mergeCell ref="G50:G51"/>
    <mergeCell ref="I50:I51"/>
    <mergeCell ref="E60:E61"/>
    <mergeCell ref="F60:F61"/>
    <mergeCell ref="G60:G61"/>
    <mergeCell ref="I60:I61"/>
    <mergeCell ref="K60:K61"/>
    <mergeCell ref="L60:L61"/>
    <mergeCell ref="E111:E113"/>
    <mergeCell ref="F111:F113"/>
    <mergeCell ref="B114:B115"/>
    <mergeCell ref="G112:G113"/>
    <mergeCell ref="B100:L100"/>
    <mergeCell ref="B101:C103"/>
    <mergeCell ref="I78:I79"/>
    <mergeCell ref="B72:C73"/>
    <mergeCell ref="L77:L78"/>
    <mergeCell ref="G78:G79"/>
    <mergeCell ref="J87:J88"/>
    <mergeCell ref="F87:F88"/>
    <mergeCell ref="E80:E81"/>
    <mergeCell ref="F92:F94"/>
    <mergeCell ref="B107:C108"/>
    <mergeCell ref="E87:E88"/>
    <mergeCell ref="F84:F85"/>
    <mergeCell ref="K78:K79"/>
    <mergeCell ref="G97:G98"/>
    <mergeCell ref="B86:L86"/>
    <mergeCell ref="L104:L105"/>
    <mergeCell ref="L111:L112"/>
    <mergeCell ref="D107:D108"/>
    <mergeCell ref="G84:G85"/>
    <mergeCell ref="H80:H81"/>
    <mergeCell ref="L84:L85"/>
    <mergeCell ref="F80:F81"/>
    <mergeCell ref="I72:I73"/>
    <mergeCell ref="D84:D85"/>
    <mergeCell ref="D87:D88"/>
    <mergeCell ref="C104:C105"/>
    <mergeCell ref="B95:B96"/>
    <mergeCell ref="B1:L1"/>
    <mergeCell ref="B8:L8"/>
    <mergeCell ref="B9:C11"/>
    <mergeCell ref="G9:K9"/>
    <mergeCell ref="L9:L10"/>
    <mergeCell ref="G10:G11"/>
    <mergeCell ref="I10:I11"/>
    <mergeCell ref="B12:B13"/>
    <mergeCell ref="E32:E33"/>
    <mergeCell ref="E44:E45"/>
    <mergeCell ref="J38:J39"/>
    <mergeCell ref="L32:L33"/>
    <mergeCell ref="B36:L36"/>
    <mergeCell ref="L37:L38"/>
    <mergeCell ref="G16:G17"/>
    <mergeCell ref="B44:B45"/>
    <mergeCell ref="B14:B15"/>
    <mergeCell ref="C14:C15"/>
    <mergeCell ref="E14:E15"/>
    <mergeCell ref="H10:H11"/>
    <mergeCell ref="E9:E11"/>
    <mergeCell ref="C40:C41"/>
    <mergeCell ref="E12:E13"/>
    <mergeCell ref="F12:F13"/>
    <mergeCell ref="F20:F22"/>
    <mergeCell ref="L25:L26"/>
    <mergeCell ref="L14:L15"/>
    <mergeCell ref="C12:C13"/>
    <mergeCell ref="D20:D22"/>
    <mergeCell ref="D42:D43"/>
    <mergeCell ref="D44:D45"/>
    <mergeCell ref="F14:F15"/>
    <mergeCell ref="K42:K43"/>
    <mergeCell ref="E20:E22"/>
    <mergeCell ref="F29:F30"/>
    <mergeCell ref="G29:G30"/>
    <mergeCell ref="I29:I30"/>
    <mergeCell ref="K29:K30"/>
    <mergeCell ref="T78:T79"/>
    <mergeCell ref="S78:S79"/>
    <mergeCell ref="G80:G81"/>
    <mergeCell ref="L72:L73"/>
    <mergeCell ref="E37:E39"/>
    <mergeCell ref="I46:I47"/>
    <mergeCell ref="C48:C49"/>
    <mergeCell ref="B40:B41"/>
    <mergeCell ref="C56:C57"/>
    <mergeCell ref="G54:G55"/>
    <mergeCell ref="I54:I55"/>
    <mergeCell ref="L54:L55"/>
    <mergeCell ref="C50:C51"/>
    <mergeCell ref="H32:H33"/>
    <mergeCell ref="I52:I53"/>
    <mergeCell ref="K54:K55"/>
    <mergeCell ref="L64:L65"/>
    <mergeCell ref="J40:J41"/>
    <mergeCell ref="E54:E55"/>
    <mergeCell ref="F54:F55"/>
    <mergeCell ref="G44:G45"/>
    <mergeCell ref="C42:C43"/>
    <mergeCell ref="L42:L43"/>
    <mergeCell ref="F52:F53"/>
    <mergeCell ref="F56:F57"/>
    <mergeCell ref="K46:K47"/>
    <mergeCell ref="E29:E30"/>
    <mergeCell ref="D95:D96"/>
    <mergeCell ref="D97:D98"/>
    <mergeCell ref="D37:D39"/>
    <mergeCell ref="D77:D79"/>
    <mergeCell ref="D92:D94"/>
    <mergeCell ref="D101:D103"/>
    <mergeCell ref="G48:G49"/>
    <mergeCell ref="D64:D65"/>
    <mergeCell ref="I64:I65"/>
    <mergeCell ref="G14:G15"/>
    <mergeCell ref="I14:I15"/>
    <mergeCell ref="K44:K45"/>
    <mergeCell ref="K50:K51"/>
    <mergeCell ref="K52:K53"/>
    <mergeCell ref="E52:E53"/>
    <mergeCell ref="D23:D24"/>
    <mergeCell ref="F25:F26"/>
    <mergeCell ref="G25:G26"/>
    <mergeCell ref="E40:E41"/>
    <mergeCell ref="F40:F41"/>
    <mergeCell ref="G40:G41"/>
    <mergeCell ref="I40:I41"/>
    <mergeCell ref="G52:G53"/>
    <mergeCell ref="F50:F51"/>
    <mergeCell ref="G77:K77"/>
    <mergeCell ref="F62:F63"/>
    <mergeCell ref="F64:F65"/>
    <mergeCell ref="D40:D41"/>
    <mergeCell ref="H102:H103"/>
    <mergeCell ref="I48:I49"/>
    <mergeCell ref="I38:I39"/>
    <mergeCell ref="G23:G24"/>
    <mergeCell ref="E72:E73"/>
    <mergeCell ref="E23:E24"/>
    <mergeCell ref="F23:F24"/>
    <mergeCell ref="E64:E65"/>
    <mergeCell ref="E77:E79"/>
    <mergeCell ref="E56:E57"/>
    <mergeCell ref="G56:G57"/>
    <mergeCell ref="E50:E51"/>
    <mergeCell ref="E95:E96"/>
    <mergeCell ref="F95:F96"/>
    <mergeCell ref="G95:G96"/>
    <mergeCell ref="I95:I96"/>
    <mergeCell ref="C176:L176"/>
    <mergeCell ref="C177:L177"/>
    <mergeCell ref="H149:H150"/>
    <mergeCell ref="B128:C130"/>
    <mergeCell ref="H129:H130"/>
    <mergeCell ref="I87:I88"/>
    <mergeCell ref="C173:L173"/>
    <mergeCell ref="C44:C45"/>
    <mergeCell ref="I44:I45"/>
    <mergeCell ref="D104:D105"/>
    <mergeCell ref="B170:C171"/>
    <mergeCell ref="E155:E157"/>
    <mergeCell ref="B104:B105"/>
    <mergeCell ref="I156:I157"/>
    <mergeCell ref="K164:K165"/>
    <mergeCell ref="I160:I161"/>
    <mergeCell ref="H168:H169"/>
    <mergeCell ref="C29:C30"/>
    <mergeCell ref="D29:D30"/>
    <mergeCell ref="B2:L2"/>
    <mergeCell ref="B3:L3"/>
    <mergeCell ref="B4:L4"/>
    <mergeCell ref="B5:L5"/>
    <mergeCell ref="B6:L6"/>
    <mergeCell ref="B20:C22"/>
    <mergeCell ref="G20:K20"/>
    <mergeCell ref="L20:L21"/>
    <mergeCell ref="G21:G22"/>
    <mergeCell ref="I21:I22"/>
    <mergeCell ref="B7:L7"/>
    <mergeCell ref="B19:L19"/>
    <mergeCell ref="L12:L13"/>
    <mergeCell ref="B16:C17"/>
    <mergeCell ref="I16:I17"/>
    <mergeCell ref="G12:G13"/>
    <mergeCell ref="I12:I13"/>
    <mergeCell ref="F9:F11"/>
    <mergeCell ref="J10:J11"/>
    <mergeCell ref="D12:D13"/>
    <mergeCell ref="H170:H171"/>
    <mergeCell ref="F158:F159"/>
    <mergeCell ref="E170:E171"/>
    <mergeCell ref="F170:F171"/>
    <mergeCell ref="B166:C167"/>
    <mergeCell ref="G166:G167"/>
    <mergeCell ref="F160:F161"/>
    <mergeCell ref="L156:L157"/>
    <mergeCell ref="B158:C159"/>
    <mergeCell ref="G164:G165"/>
    <mergeCell ref="E166:E167"/>
    <mergeCell ref="F166:F167"/>
    <mergeCell ref="I158:I159"/>
    <mergeCell ref="B155:C157"/>
    <mergeCell ref="G155:L155"/>
    <mergeCell ref="K158:K159"/>
    <mergeCell ref="H156:H157"/>
    <mergeCell ref="H158:H159"/>
    <mergeCell ref="H162:H163"/>
    <mergeCell ref="H164:H165"/>
    <mergeCell ref="F168:F169"/>
    <mergeCell ref="E164:E165"/>
    <mergeCell ref="J158:J159"/>
    <mergeCell ref="D155:D157"/>
    <mergeCell ref="D158:D159"/>
    <mergeCell ref="C180:L180"/>
    <mergeCell ref="C178:L178"/>
    <mergeCell ref="C179:L179"/>
    <mergeCell ref="L170:L171"/>
    <mergeCell ref="B168:C169"/>
    <mergeCell ref="G168:G169"/>
    <mergeCell ref="K168:K169"/>
    <mergeCell ref="L168:L169"/>
    <mergeCell ref="L164:L165"/>
    <mergeCell ref="B160:C161"/>
    <mergeCell ref="G160:G161"/>
    <mergeCell ref="K160:K161"/>
    <mergeCell ref="B162:C163"/>
    <mergeCell ref="I164:I165"/>
    <mergeCell ref="C174:L174"/>
    <mergeCell ref="J164:J165"/>
    <mergeCell ref="J168:J169"/>
    <mergeCell ref="G170:G171"/>
    <mergeCell ref="K170:K171"/>
    <mergeCell ref="G162:G163"/>
    <mergeCell ref="K162:K163"/>
    <mergeCell ref="J170:J171"/>
    <mergeCell ref="I170:I171"/>
    <mergeCell ref="H166:H167"/>
    <mergeCell ref="I166:I167"/>
    <mergeCell ref="I168:I169"/>
    <mergeCell ref="B164:C165"/>
    <mergeCell ref="H160:H161"/>
    <mergeCell ref="D168:D169"/>
    <mergeCell ref="J160:J161"/>
    <mergeCell ref="J162:J163"/>
    <mergeCell ref="C175:L175"/>
    <mergeCell ref="W168:W169"/>
    <mergeCell ref="L149:L150"/>
    <mergeCell ref="L62:L63"/>
    <mergeCell ref="J93:J94"/>
    <mergeCell ref="P16:P17"/>
    <mergeCell ref="B32:C33"/>
    <mergeCell ref="F32:F33"/>
    <mergeCell ref="G46:G47"/>
    <mergeCell ref="E46:E47"/>
    <mergeCell ref="F46:F47"/>
    <mergeCell ref="E48:E49"/>
    <mergeCell ref="G32:G33"/>
    <mergeCell ref="G37:K37"/>
    <mergeCell ref="Q16:Q17"/>
    <mergeCell ref="J21:J22"/>
    <mergeCell ref="H16:H17"/>
    <mergeCell ref="J16:J17"/>
    <mergeCell ref="I32:I33"/>
    <mergeCell ref="F48:F49"/>
    <mergeCell ref="B37:C39"/>
    <mergeCell ref="F44:F45"/>
    <mergeCell ref="F37:F39"/>
    <mergeCell ref="C46:C47"/>
    <mergeCell ref="G38:G39"/>
    <mergeCell ref="K32:K33"/>
    <mergeCell ref="E168:E169"/>
    <mergeCell ref="F164:F165"/>
    <mergeCell ref="I162:I163"/>
    <mergeCell ref="D160:D161"/>
    <mergeCell ref="D162:D163"/>
    <mergeCell ref="D164:D165"/>
    <mergeCell ref="D166:D167"/>
    <mergeCell ref="AF16:AF17"/>
    <mergeCell ref="AG16:AG17"/>
    <mergeCell ref="AH16:AH17"/>
    <mergeCell ref="AI16:AI17"/>
    <mergeCell ref="R16:R17"/>
    <mergeCell ref="S16:S17"/>
    <mergeCell ref="U16:U17"/>
    <mergeCell ref="V16:V17"/>
    <mergeCell ref="W16:W17"/>
    <mergeCell ref="X16:X17"/>
    <mergeCell ref="Y16:Y17"/>
    <mergeCell ref="Z16:Z17"/>
    <mergeCell ref="M16:M17"/>
    <mergeCell ref="N16:N17"/>
    <mergeCell ref="O16:O17"/>
    <mergeCell ref="K21:K22"/>
    <mergeCell ref="H21:H22"/>
    <mergeCell ref="BB16:BB17"/>
    <mergeCell ref="BC16:BC17"/>
    <mergeCell ref="BD16:BD17"/>
    <mergeCell ref="BE16:BE17"/>
    <mergeCell ref="BF16:BF17"/>
    <mergeCell ref="BG16:BG17"/>
    <mergeCell ref="BH16:BH17"/>
    <mergeCell ref="BI16:BI17"/>
    <mergeCell ref="BJ16:BJ17"/>
    <mergeCell ref="AS16:AS17"/>
    <mergeCell ref="AT16:AT17"/>
    <mergeCell ref="AU16:AU17"/>
    <mergeCell ref="AV16:AV17"/>
    <mergeCell ref="AA16:AA17"/>
    <mergeCell ref="AB16:AB17"/>
    <mergeCell ref="AC16:AC17"/>
    <mergeCell ref="AD16:AD17"/>
    <mergeCell ref="AW16:AW17"/>
    <mergeCell ref="AX16:AX17"/>
    <mergeCell ref="AY16:AY17"/>
    <mergeCell ref="AZ16:AZ17"/>
    <mergeCell ref="BA16:BA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E16:AE17"/>
    <mergeCell ref="BT16:BT17"/>
    <mergeCell ref="BU16:BU17"/>
    <mergeCell ref="BV16:BV17"/>
    <mergeCell ref="BW16:BW17"/>
    <mergeCell ref="BX16:BX17"/>
    <mergeCell ref="BY16:BY17"/>
    <mergeCell ref="BZ16:BZ17"/>
    <mergeCell ref="CA16:CA17"/>
    <mergeCell ref="CB16:CB17"/>
    <mergeCell ref="DD16:DD17"/>
    <mergeCell ref="DE16:DE17"/>
    <mergeCell ref="DF16:DF17"/>
    <mergeCell ref="DG16:DG17"/>
    <mergeCell ref="BK16:BK17"/>
    <mergeCell ref="BL16:BL17"/>
    <mergeCell ref="BM16:BM17"/>
    <mergeCell ref="BN16:BN17"/>
    <mergeCell ref="BO16:BO17"/>
    <mergeCell ref="BP16:BP17"/>
    <mergeCell ref="BQ16:BQ17"/>
    <mergeCell ref="BR16:BR17"/>
    <mergeCell ref="BS16:BS17"/>
    <mergeCell ref="CU16:CU17"/>
    <mergeCell ref="CL16:CL17"/>
    <mergeCell ref="CM16:CM17"/>
    <mergeCell ref="CN16:CN17"/>
    <mergeCell ref="CO16:CO17"/>
    <mergeCell ref="CP16:CP17"/>
    <mergeCell ref="CQ16:CQ17"/>
    <mergeCell ref="CR16:CR17"/>
    <mergeCell ref="CS16:CS17"/>
    <mergeCell ref="CT16:CT17"/>
    <mergeCell ref="CE16:CE17"/>
    <mergeCell ref="CF16:CF17"/>
    <mergeCell ref="CG16:CG17"/>
    <mergeCell ref="CH16:CH17"/>
    <mergeCell ref="CI16:CI17"/>
    <mergeCell ref="CC16:CC17"/>
    <mergeCell ref="CD16:CD17"/>
    <mergeCell ref="CJ16:CJ17"/>
    <mergeCell ref="CK16:CK17"/>
    <mergeCell ref="DJ16:DJ17"/>
    <mergeCell ref="DK16:DK17"/>
    <mergeCell ref="DL16:DL17"/>
    <mergeCell ref="CV16:CV17"/>
    <mergeCell ref="CW16:CW17"/>
    <mergeCell ref="CX16:CX17"/>
    <mergeCell ref="CY16:CY17"/>
    <mergeCell ref="CZ16:CZ17"/>
    <mergeCell ref="DA16:DA17"/>
    <mergeCell ref="DB16:DB17"/>
    <mergeCell ref="DC16:DC17"/>
    <mergeCell ref="EE16:EE17"/>
    <mergeCell ref="EF16:EF17"/>
    <mergeCell ref="EG16:EG17"/>
    <mergeCell ref="EH16:EH17"/>
    <mergeCell ref="EI16:EI17"/>
    <mergeCell ref="EJ16:EJ17"/>
    <mergeCell ref="EK16:EK17"/>
    <mergeCell ref="EL16:EL17"/>
    <mergeCell ref="EM16:EM17"/>
    <mergeCell ref="DV16:DV17"/>
    <mergeCell ref="DW16:DW17"/>
    <mergeCell ref="DX16:DX17"/>
    <mergeCell ref="DY16:DY17"/>
    <mergeCell ref="DZ16:DZ17"/>
    <mergeCell ref="EA16:EA17"/>
    <mergeCell ref="DH16:DH17"/>
    <mergeCell ref="DI16:DI17"/>
    <mergeCell ref="EB16:EB17"/>
    <mergeCell ref="EC16:EC17"/>
    <mergeCell ref="ED16:ED17"/>
    <mergeCell ref="DM16:DM17"/>
    <mergeCell ref="DN16:DN17"/>
    <mergeCell ref="DO16:DO17"/>
    <mergeCell ref="DP16:DP17"/>
    <mergeCell ref="DQ16:DQ17"/>
    <mergeCell ref="DR16:DR17"/>
    <mergeCell ref="DS16:DS17"/>
    <mergeCell ref="DT16:DT17"/>
    <mergeCell ref="DU16:DU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FE16:FE17"/>
    <mergeCell ref="EN16:EN17"/>
    <mergeCell ref="EO16:EO17"/>
    <mergeCell ref="EP16:EP17"/>
    <mergeCell ref="EQ16:EQ17"/>
    <mergeCell ref="ER16:ER17"/>
    <mergeCell ref="ES16:ES17"/>
    <mergeCell ref="ET16:ET17"/>
    <mergeCell ref="EU16:EU17"/>
    <mergeCell ref="EV16:EV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FW16:FW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GG16:GG17"/>
    <mergeCell ref="GH16:GH17"/>
    <mergeCell ref="GI16:GI17"/>
    <mergeCell ref="GJ16:GJ17"/>
    <mergeCell ref="GK16:GK17"/>
    <mergeCell ref="GL16:GL17"/>
    <mergeCell ref="GM16:GM17"/>
    <mergeCell ref="GN16:GN17"/>
    <mergeCell ref="GO16:GO17"/>
    <mergeCell ref="HQ16:HQ17"/>
    <mergeCell ref="HR16:HR17"/>
    <mergeCell ref="HS16:HS17"/>
    <mergeCell ref="HT16:HT17"/>
    <mergeCell ref="FX16:FX17"/>
    <mergeCell ref="FY16:FY17"/>
    <mergeCell ref="FZ16:FZ17"/>
    <mergeCell ref="GA16:GA17"/>
    <mergeCell ref="GB16:GB17"/>
    <mergeCell ref="GC16:GC17"/>
    <mergeCell ref="GD16:GD17"/>
    <mergeCell ref="GE16:GE17"/>
    <mergeCell ref="GF16:GF17"/>
    <mergeCell ref="HH16:HH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GR16:GR17"/>
    <mergeCell ref="GS16:GS17"/>
    <mergeCell ref="GT16:GT17"/>
    <mergeCell ref="GU16:GU17"/>
    <mergeCell ref="GV16:GV17"/>
    <mergeCell ref="GP16:GP17"/>
    <mergeCell ref="GQ16:GQ17"/>
    <mergeCell ref="GW16:GW17"/>
    <mergeCell ref="GX16:GX17"/>
    <mergeCell ref="HW16:HW17"/>
    <mergeCell ref="HX16:HX17"/>
    <mergeCell ref="HY16:HY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II16:II17"/>
    <mergeCell ref="IJ16:IJ17"/>
    <mergeCell ref="IK16:IK17"/>
    <mergeCell ref="IL16:IL17"/>
    <mergeCell ref="IM16:IM17"/>
    <mergeCell ref="IN16:IN17"/>
    <mergeCell ref="HU16:HU17"/>
    <mergeCell ref="HV16:HV17"/>
    <mergeCell ref="IO16:IO17"/>
    <mergeCell ref="IP16:IP17"/>
    <mergeCell ref="IQ16:IQ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A16:JA17"/>
    <mergeCell ref="JB16:JB17"/>
    <mergeCell ref="JC16:JC17"/>
    <mergeCell ref="JD16:JD17"/>
    <mergeCell ref="JE16:JE17"/>
    <mergeCell ref="JF16:JF17"/>
    <mergeCell ref="JG16:JG17"/>
    <mergeCell ref="JH16:JH17"/>
    <mergeCell ref="JI16:JI17"/>
    <mergeCell ref="KB16:KB17"/>
    <mergeCell ref="KC16:KC17"/>
    <mergeCell ref="KD16:KD17"/>
    <mergeCell ref="KE16:KE17"/>
    <mergeCell ref="KF16:KF17"/>
    <mergeCell ref="KG16:KG17"/>
    <mergeCell ref="KH16:KH17"/>
    <mergeCell ref="KI16:KI17"/>
    <mergeCell ref="KJ16:KJ17"/>
    <mergeCell ref="JS16:JS17"/>
    <mergeCell ref="JT16:JT17"/>
    <mergeCell ref="JU16:JU17"/>
    <mergeCell ref="JV16:JV17"/>
    <mergeCell ref="JW16:JW17"/>
    <mergeCell ref="JX16:JX17"/>
    <mergeCell ref="JY16:JY17"/>
    <mergeCell ref="JZ16:JZ17"/>
    <mergeCell ref="KA16:KA17"/>
    <mergeCell ref="KT16:KT17"/>
    <mergeCell ref="KU16:KU17"/>
    <mergeCell ref="KV16:KV17"/>
    <mergeCell ref="KW16:KW17"/>
    <mergeCell ref="KX16:KX17"/>
    <mergeCell ref="KY16:KY17"/>
    <mergeCell ref="KZ16:KZ17"/>
    <mergeCell ref="LA16:LA17"/>
    <mergeCell ref="LB16:LB17"/>
    <mergeCell ref="MD16:MD17"/>
    <mergeCell ref="ME16:ME17"/>
    <mergeCell ref="MF16:MF17"/>
    <mergeCell ref="MG16:MG17"/>
    <mergeCell ref="KK16:KK17"/>
    <mergeCell ref="KL16:KL17"/>
    <mergeCell ref="KM16:KM17"/>
    <mergeCell ref="KN16:KN17"/>
    <mergeCell ref="KO16:KO17"/>
    <mergeCell ref="KP16:KP17"/>
    <mergeCell ref="KQ16:KQ17"/>
    <mergeCell ref="KR16:KR17"/>
    <mergeCell ref="KS16:KS17"/>
    <mergeCell ref="LU16:LU17"/>
    <mergeCell ref="LL16:LL17"/>
    <mergeCell ref="LM16:LM17"/>
    <mergeCell ref="LN16:LN17"/>
    <mergeCell ref="LO16:LO17"/>
    <mergeCell ref="LP16:LP17"/>
    <mergeCell ref="LQ16:LQ17"/>
    <mergeCell ref="LR16:LR17"/>
    <mergeCell ref="LS16:LS17"/>
    <mergeCell ref="LT16:LT17"/>
    <mergeCell ref="LE16:LE17"/>
    <mergeCell ref="LF16:LF17"/>
    <mergeCell ref="LG16:LG17"/>
    <mergeCell ref="LH16:LH17"/>
    <mergeCell ref="LI16:LI17"/>
    <mergeCell ref="LC16:LC17"/>
    <mergeCell ref="LD16:LD17"/>
    <mergeCell ref="LJ16:LJ17"/>
    <mergeCell ref="LK16:LK17"/>
    <mergeCell ref="MJ16:MJ17"/>
    <mergeCell ref="MK16:MK17"/>
    <mergeCell ref="ML16:ML17"/>
    <mergeCell ref="LV16:LV17"/>
    <mergeCell ref="LW16:LW17"/>
    <mergeCell ref="LX16:LX17"/>
    <mergeCell ref="LY16:LY17"/>
    <mergeCell ref="LZ16:LZ17"/>
    <mergeCell ref="MA16:MA17"/>
    <mergeCell ref="MB16:MB17"/>
    <mergeCell ref="MC16:MC17"/>
    <mergeCell ref="MV16:MV17"/>
    <mergeCell ref="MW16:MW17"/>
    <mergeCell ref="MX16:MX17"/>
    <mergeCell ref="MY16:MY17"/>
    <mergeCell ref="MZ16:MZ17"/>
    <mergeCell ref="NA16:NA17"/>
    <mergeCell ref="MH16:MH17"/>
    <mergeCell ref="MI16:MI17"/>
    <mergeCell ref="NB16:NB17"/>
    <mergeCell ref="NC16:NC17"/>
    <mergeCell ref="ND16:ND17"/>
    <mergeCell ref="MM16:MM17"/>
    <mergeCell ref="MN16:MN17"/>
    <mergeCell ref="MO16:MO17"/>
    <mergeCell ref="MP16:MP17"/>
    <mergeCell ref="MQ16:MQ17"/>
    <mergeCell ref="MR16:MR17"/>
    <mergeCell ref="MS16:MS17"/>
    <mergeCell ref="MT16:MT17"/>
    <mergeCell ref="MU16:MU17"/>
    <mergeCell ref="NN16:NN17"/>
    <mergeCell ref="NO16:NO17"/>
    <mergeCell ref="NP16:NP17"/>
    <mergeCell ref="NQ16:NQ17"/>
    <mergeCell ref="NR16:NR17"/>
    <mergeCell ref="NS16:NS17"/>
    <mergeCell ref="NT16:NT17"/>
    <mergeCell ref="NU16:NU17"/>
    <mergeCell ref="NV16:NV17"/>
    <mergeCell ref="NE16:NE17"/>
    <mergeCell ref="NF16:NF17"/>
    <mergeCell ref="NG16:NG17"/>
    <mergeCell ref="NH16:NH17"/>
    <mergeCell ref="NI16:NI17"/>
    <mergeCell ref="NJ16:NJ17"/>
    <mergeCell ref="NK16:NK17"/>
    <mergeCell ref="NL16:NL17"/>
    <mergeCell ref="NM16:NM17"/>
    <mergeCell ref="OF16:OF17"/>
    <mergeCell ref="OG16:OG17"/>
    <mergeCell ref="OH16:OH17"/>
    <mergeCell ref="OI16:OI17"/>
    <mergeCell ref="OJ16:OJ17"/>
    <mergeCell ref="OK16:OK17"/>
    <mergeCell ref="OL16:OL17"/>
    <mergeCell ref="OM16:OM17"/>
    <mergeCell ref="ON16:ON17"/>
    <mergeCell ref="NW16:NW17"/>
    <mergeCell ref="NX16:NX17"/>
    <mergeCell ref="NY16:NY17"/>
    <mergeCell ref="NZ16:NZ17"/>
    <mergeCell ref="OA16:OA17"/>
    <mergeCell ref="OB16:OB17"/>
    <mergeCell ref="OC16:OC17"/>
    <mergeCell ref="OD16:OD17"/>
    <mergeCell ref="OE16:OE17"/>
    <mergeCell ref="OX16:OX17"/>
    <mergeCell ref="OY16:OY17"/>
    <mergeCell ref="OZ16:OZ17"/>
    <mergeCell ref="PA16:PA17"/>
    <mergeCell ref="PB16:PB17"/>
    <mergeCell ref="PC16:PC17"/>
    <mergeCell ref="PD16:PD17"/>
    <mergeCell ref="PE16:PE17"/>
    <mergeCell ref="PF16:PF17"/>
    <mergeCell ref="OO16:OO17"/>
    <mergeCell ref="OP16:OP17"/>
    <mergeCell ref="OQ16:OQ17"/>
    <mergeCell ref="OR16:OR17"/>
    <mergeCell ref="OS16:OS17"/>
    <mergeCell ref="OT16:OT17"/>
    <mergeCell ref="OU16:OU17"/>
    <mergeCell ref="OV16:OV17"/>
    <mergeCell ref="OW16:OW17"/>
    <mergeCell ref="PP16:PP17"/>
    <mergeCell ref="PQ16:PQ17"/>
    <mergeCell ref="PR16:PR17"/>
    <mergeCell ref="PS16:PS17"/>
    <mergeCell ref="PT16:PT17"/>
    <mergeCell ref="PU16:PU17"/>
    <mergeCell ref="PV16:PV17"/>
    <mergeCell ref="PW16:PW17"/>
    <mergeCell ref="PX16:PX17"/>
    <mergeCell ref="PG16:PG17"/>
    <mergeCell ref="PH16:PH17"/>
    <mergeCell ref="PI16:PI17"/>
    <mergeCell ref="PJ16:PJ17"/>
    <mergeCell ref="PK16:PK17"/>
    <mergeCell ref="PL16:PL17"/>
    <mergeCell ref="PM16:PM17"/>
    <mergeCell ref="PN16:PN17"/>
    <mergeCell ref="PO16:PO17"/>
    <mergeCell ref="QH16:QH17"/>
    <mergeCell ref="QI16:QI17"/>
    <mergeCell ref="QJ16:QJ17"/>
    <mergeCell ref="QK16:QK17"/>
    <mergeCell ref="QL16:QL17"/>
    <mergeCell ref="QM16:QM17"/>
    <mergeCell ref="QN16:QN17"/>
    <mergeCell ref="QO16:QO17"/>
    <mergeCell ref="QP16:QP17"/>
    <mergeCell ref="PY16:PY17"/>
    <mergeCell ref="PZ16:PZ17"/>
    <mergeCell ref="QA16:QA17"/>
    <mergeCell ref="QB16:QB17"/>
    <mergeCell ref="QC16:QC17"/>
    <mergeCell ref="QD16:QD17"/>
    <mergeCell ref="QE16:QE17"/>
    <mergeCell ref="QF16:QF17"/>
    <mergeCell ref="QG16:QG17"/>
    <mergeCell ref="QZ16:QZ17"/>
    <mergeCell ref="RA16:RA17"/>
    <mergeCell ref="RB16:RB17"/>
    <mergeCell ref="RC16:RC17"/>
    <mergeCell ref="RD16:RD17"/>
    <mergeCell ref="RE16:RE17"/>
    <mergeCell ref="RF16:RF17"/>
    <mergeCell ref="RG16:RG17"/>
    <mergeCell ref="RH16:RH17"/>
    <mergeCell ref="QQ16:QQ17"/>
    <mergeCell ref="QR16:QR17"/>
    <mergeCell ref="QS16:QS17"/>
    <mergeCell ref="QT16:QT17"/>
    <mergeCell ref="QU16:QU17"/>
    <mergeCell ref="QV16:QV17"/>
    <mergeCell ref="QW16:QW17"/>
    <mergeCell ref="QX16:QX17"/>
    <mergeCell ref="QY16:QY17"/>
    <mergeCell ref="RR16:RR17"/>
    <mergeCell ref="RS16:RS17"/>
    <mergeCell ref="RT16:RT17"/>
    <mergeCell ref="RU16:RU17"/>
    <mergeCell ref="RV16:RV17"/>
    <mergeCell ref="RW16:RW17"/>
    <mergeCell ref="RX16:RX17"/>
    <mergeCell ref="RY16:RY17"/>
    <mergeCell ref="RZ16:RZ17"/>
    <mergeCell ref="RI16:RI17"/>
    <mergeCell ref="RJ16:RJ17"/>
    <mergeCell ref="RK16:RK17"/>
    <mergeCell ref="RL16:RL17"/>
    <mergeCell ref="RM16:RM17"/>
    <mergeCell ref="RN16:RN17"/>
    <mergeCell ref="RO16:RO17"/>
    <mergeCell ref="RP16:RP17"/>
    <mergeCell ref="RQ16:RQ17"/>
    <mergeCell ref="SJ16:SJ17"/>
    <mergeCell ref="SK16:SK17"/>
    <mergeCell ref="SL16:SL17"/>
    <mergeCell ref="SM16:SM17"/>
    <mergeCell ref="SN16:SN17"/>
    <mergeCell ref="SO16:SO17"/>
    <mergeCell ref="SP16:SP17"/>
    <mergeCell ref="SQ16:SQ17"/>
    <mergeCell ref="SR16:SR17"/>
    <mergeCell ref="SA16:SA17"/>
    <mergeCell ref="SB16:SB17"/>
    <mergeCell ref="SC16:SC17"/>
    <mergeCell ref="SD16:SD17"/>
    <mergeCell ref="SE16:SE17"/>
    <mergeCell ref="SF16:SF17"/>
    <mergeCell ref="SG16:SG17"/>
    <mergeCell ref="SH16:SH17"/>
    <mergeCell ref="SI16:SI17"/>
    <mergeCell ref="TB16:TB17"/>
    <mergeCell ref="TC16:TC17"/>
    <mergeCell ref="TD16:TD17"/>
    <mergeCell ref="TE16:TE17"/>
    <mergeCell ref="TF16:TF17"/>
    <mergeCell ref="TG16:TG17"/>
    <mergeCell ref="TH16:TH17"/>
    <mergeCell ref="TI16:TI17"/>
    <mergeCell ref="TJ16:TJ17"/>
    <mergeCell ref="SS16:SS17"/>
    <mergeCell ref="ST16:ST17"/>
    <mergeCell ref="SU16:SU17"/>
    <mergeCell ref="SV16:SV17"/>
    <mergeCell ref="SW16:SW17"/>
    <mergeCell ref="SX16:SX17"/>
    <mergeCell ref="SY16:SY17"/>
    <mergeCell ref="SZ16:SZ17"/>
    <mergeCell ref="TA16:TA17"/>
    <mergeCell ref="TT16:TT17"/>
    <mergeCell ref="TU16:TU17"/>
    <mergeCell ref="TV16:TV17"/>
    <mergeCell ref="TW16:TW17"/>
    <mergeCell ref="TX16:TX17"/>
    <mergeCell ref="TY16:TY17"/>
    <mergeCell ref="TZ16:TZ17"/>
    <mergeCell ref="UA16:UA17"/>
    <mergeCell ref="UB16:UB17"/>
    <mergeCell ref="TK16:TK17"/>
    <mergeCell ref="TL16:TL17"/>
    <mergeCell ref="TM16:TM17"/>
    <mergeCell ref="TN16:TN17"/>
    <mergeCell ref="TO16:TO17"/>
    <mergeCell ref="TP16:TP17"/>
    <mergeCell ref="TQ16:TQ17"/>
    <mergeCell ref="TR16:TR17"/>
    <mergeCell ref="TS16:TS17"/>
    <mergeCell ref="UL16:UL17"/>
    <mergeCell ref="UM16:UM17"/>
    <mergeCell ref="UN16:UN17"/>
    <mergeCell ref="UO16:UO17"/>
    <mergeCell ref="UP16:UP17"/>
    <mergeCell ref="UQ16:UQ17"/>
    <mergeCell ref="UR16:UR17"/>
    <mergeCell ref="US16:US17"/>
    <mergeCell ref="UT16:UT17"/>
    <mergeCell ref="UC16:UC17"/>
    <mergeCell ref="UD16:UD17"/>
    <mergeCell ref="UE16:UE17"/>
    <mergeCell ref="UF16:UF17"/>
    <mergeCell ref="UG16:UG17"/>
    <mergeCell ref="UH16:UH17"/>
    <mergeCell ref="UI16:UI17"/>
    <mergeCell ref="UJ16:UJ17"/>
    <mergeCell ref="UK16:UK17"/>
    <mergeCell ref="VD16:VD17"/>
    <mergeCell ref="VE16:VE17"/>
    <mergeCell ref="VF16:VF17"/>
    <mergeCell ref="VG16:VG17"/>
    <mergeCell ref="VH16:VH17"/>
    <mergeCell ref="VI16:VI17"/>
    <mergeCell ref="VJ16:VJ17"/>
    <mergeCell ref="VK16:VK17"/>
    <mergeCell ref="VL16:VL17"/>
    <mergeCell ref="UU16:UU17"/>
    <mergeCell ref="UV16:UV17"/>
    <mergeCell ref="UW16:UW17"/>
    <mergeCell ref="UX16:UX17"/>
    <mergeCell ref="UY16:UY17"/>
    <mergeCell ref="UZ16:UZ17"/>
    <mergeCell ref="VA16:VA17"/>
    <mergeCell ref="VB16:VB17"/>
    <mergeCell ref="VC16:VC17"/>
    <mergeCell ref="VV16:VV17"/>
    <mergeCell ref="VW16:VW17"/>
    <mergeCell ref="VX16:VX17"/>
    <mergeCell ref="VY16:VY17"/>
    <mergeCell ref="VZ16:VZ17"/>
    <mergeCell ref="WA16:WA17"/>
    <mergeCell ref="WB16:WB17"/>
    <mergeCell ref="WC16:WC17"/>
    <mergeCell ref="WD16:WD17"/>
    <mergeCell ref="VM16:VM17"/>
    <mergeCell ref="VN16:VN17"/>
    <mergeCell ref="VO16:VO17"/>
    <mergeCell ref="VP16:VP17"/>
    <mergeCell ref="VQ16:VQ17"/>
    <mergeCell ref="VR16:VR17"/>
    <mergeCell ref="VS16:VS17"/>
    <mergeCell ref="VT16:VT17"/>
    <mergeCell ref="VU16:VU17"/>
    <mergeCell ref="WN16:WN17"/>
    <mergeCell ref="WO16:WO17"/>
    <mergeCell ref="WP16:WP17"/>
    <mergeCell ref="WQ16:WQ17"/>
    <mergeCell ref="WR16:WR17"/>
    <mergeCell ref="WS16:WS17"/>
    <mergeCell ref="WT16:WT17"/>
    <mergeCell ref="WU16:WU17"/>
    <mergeCell ref="WV16:WV17"/>
    <mergeCell ref="WE16:WE17"/>
    <mergeCell ref="WF16:WF17"/>
    <mergeCell ref="WG16:WG17"/>
    <mergeCell ref="WH16:WH17"/>
    <mergeCell ref="WI16:WI17"/>
    <mergeCell ref="WJ16:WJ17"/>
    <mergeCell ref="WK16:WK17"/>
    <mergeCell ref="WL16:WL17"/>
    <mergeCell ref="WM16:WM17"/>
    <mergeCell ref="XF16:XF17"/>
    <mergeCell ref="XG16:XG17"/>
    <mergeCell ref="XH16:XH17"/>
    <mergeCell ref="XI16:XI17"/>
    <mergeCell ref="XJ16:XJ17"/>
    <mergeCell ref="XK16:XK17"/>
    <mergeCell ref="XL16:XL17"/>
    <mergeCell ref="XM16:XM17"/>
    <mergeCell ref="XN16:XN17"/>
    <mergeCell ref="WW16:WW17"/>
    <mergeCell ref="WX16:WX17"/>
    <mergeCell ref="WY16:WY17"/>
    <mergeCell ref="WZ16:WZ17"/>
    <mergeCell ref="XA16:XA17"/>
    <mergeCell ref="XB16:XB17"/>
    <mergeCell ref="XC16:XC17"/>
    <mergeCell ref="XD16:XD17"/>
    <mergeCell ref="XE16:XE17"/>
    <mergeCell ref="XX16:XX17"/>
    <mergeCell ref="XY16:XY17"/>
    <mergeCell ref="XZ16:XZ17"/>
    <mergeCell ref="YA16:YA17"/>
    <mergeCell ref="YB16:YB17"/>
    <mergeCell ref="YC16:YC17"/>
    <mergeCell ref="YD16:YD17"/>
    <mergeCell ref="YE16:YE17"/>
    <mergeCell ref="YF16:YF17"/>
    <mergeCell ref="XO16:XO17"/>
    <mergeCell ref="XP16:XP17"/>
    <mergeCell ref="XQ16:XQ17"/>
    <mergeCell ref="XR16:XR17"/>
    <mergeCell ref="XS16:XS17"/>
    <mergeCell ref="XT16:XT17"/>
    <mergeCell ref="XU16:XU17"/>
    <mergeCell ref="XV16:XV17"/>
    <mergeCell ref="XW16:XW17"/>
    <mergeCell ref="YP16:YP17"/>
    <mergeCell ref="YQ16:YQ17"/>
    <mergeCell ref="YR16:YR17"/>
    <mergeCell ref="YS16:YS17"/>
    <mergeCell ref="YT16:YT17"/>
    <mergeCell ref="YU16:YU17"/>
    <mergeCell ref="YV16:YV17"/>
    <mergeCell ref="YW16:YW17"/>
    <mergeCell ref="YX16:YX17"/>
    <mergeCell ref="YG16:YG17"/>
    <mergeCell ref="YH16:YH17"/>
    <mergeCell ref="YI16:YI17"/>
    <mergeCell ref="YJ16:YJ17"/>
    <mergeCell ref="YK16:YK17"/>
    <mergeCell ref="YL16:YL17"/>
    <mergeCell ref="YM16:YM17"/>
    <mergeCell ref="YN16:YN17"/>
    <mergeCell ref="YO16:YO17"/>
    <mergeCell ref="ZH16:ZH17"/>
    <mergeCell ref="ZI16:ZI17"/>
    <mergeCell ref="ZJ16:ZJ17"/>
    <mergeCell ref="ZK16:ZK17"/>
    <mergeCell ref="ZL16:ZL17"/>
    <mergeCell ref="ZM16:ZM17"/>
    <mergeCell ref="ZN16:ZN17"/>
    <mergeCell ref="ZO16:ZO17"/>
    <mergeCell ref="ZP16:ZP17"/>
    <mergeCell ref="YY16:YY17"/>
    <mergeCell ref="YZ16:YZ17"/>
    <mergeCell ref="ZA16:ZA17"/>
    <mergeCell ref="ZB16:ZB17"/>
    <mergeCell ref="ZC16:ZC17"/>
    <mergeCell ref="ZD16:ZD17"/>
    <mergeCell ref="ZE16:ZE17"/>
    <mergeCell ref="ZF16:ZF17"/>
    <mergeCell ref="ZG16:ZG17"/>
    <mergeCell ref="ZZ16:ZZ17"/>
    <mergeCell ref="AAA16:AAA17"/>
    <mergeCell ref="AAB16:AAB17"/>
    <mergeCell ref="AAC16:AAC17"/>
    <mergeCell ref="AAD16:AAD17"/>
    <mergeCell ref="AAE16:AAE17"/>
    <mergeCell ref="AAF16:AAF17"/>
    <mergeCell ref="AAG16:AAG17"/>
    <mergeCell ref="AAH16:AAH17"/>
    <mergeCell ref="ZQ16:ZQ17"/>
    <mergeCell ref="ZR16:ZR17"/>
    <mergeCell ref="ZS16:ZS17"/>
    <mergeCell ref="ZT16:ZT17"/>
    <mergeCell ref="ZU16:ZU17"/>
    <mergeCell ref="ZV16:ZV17"/>
    <mergeCell ref="ZW16:ZW17"/>
    <mergeCell ref="ZX16:ZX17"/>
    <mergeCell ref="ZY16:ZY17"/>
    <mergeCell ref="AAR16:AAR17"/>
    <mergeCell ref="AAS16:AAS17"/>
    <mergeCell ref="AAT16:AAT17"/>
    <mergeCell ref="AAU16:AAU17"/>
    <mergeCell ref="AAV16:AAV17"/>
    <mergeCell ref="AAW16:AAW17"/>
    <mergeCell ref="AAX16:AAX17"/>
    <mergeCell ref="AAY16:AAY17"/>
    <mergeCell ref="AAZ16:AAZ17"/>
    <mergeCell ref="AAI16:AAI17"/>
    <mergeCell ref="AAJ16:AAJ17"/>
    <mergeCell ref="AAK16:AAK17"/>
    <mergeCell ref="AAL16:AAL17"/>
    <mergeCell ref="AAM16:AAM17"/>
    <mergeCell ref="AAN16:AAN17"/>
    <mergeCell ref="AAO16:AAO17"/>
    <mergeCell ref="AAP16:AAP17"/>
    <mergeCell ref="AAQ16:AAQ17"/>
    <mergeCell ref="ABJ16:ABJ17"/>
    <mergeCell ref="ABK16:ABK17"/>
    <mergeCell ref="ABL16:ABL17"/>
    <mergeCell ref="ABM16:ABM17"/>
    <mergeCell ref="ABN16:ABN17"/>
    <mergeCell ref="ABO16:ABO17"/>
    <mergeCell ref="ABP16:ABP17"/>
    <mergeCell ref="ABQ16:ABQ17"/>
    <mergeCell ref="ABR16:ABR17"/>
    <mergeCell ref="ABA16:ABA17"/>
    <mergeCell ref="ABB16:ABB17"/>
    <mergeCell ref="ABC16:ABC17"/>
    <mergeCell ref="ABD16:ABD17"/>
    <mergeCell ref="ABE16:ABE17"/>
    <mergeCell ref="ABF16:ABF17"/>
    <mergeCell ref="ABG16:ABG17"/>
    <mergeCell ref="ABH16:ABH17"/>
    <mergeCell ref="ABI16:ABI17"/>
    <mergeCell ref="ACB16:ACB17"/>
    <mergeCell ref="ACC16:ACC17"/>
    <mergeCell ref="ACD16:ACD17"/>
    <mergeCell ref="ACE16:ACE17"/>
    <mergeCell ref="ACF16:ACF17"/>
    <mergeCell ref="ACG16:ACG17"/>
    <mergeCell ref="ACH16:ACH17"/>
    <mergeCell ref="ACI16:ACI17"/>
    <mergeCell ref="ACJ16:ACJ17"/>
    <mergeCell ref="ABS16:ABS17"/>
    <mergeCell ref="ABT16:ABT17"/>
    <mergeCell ref="ABU16:ABU17"/>
    <mergeCell ref="ABV16:ABV17"/>
    <mergeCell ref="ABW16:ABW17"/>
    <mergeCell ref="ABX16:ABX17"/>
    <mergeCell ref="ABY16:ABY17"/>
    <mergeCell ref="ABZ16:ABZ17"/>
    <mergeCell ref="ACA16:ACA17"/>
    <mergeCell ref="ACT16:ACT17"/>
    <mergeCell ref="ACU16:ACU17"/>
    <mergeCell ref="ACV16:ACV17"/>
    <mergeCell ref="ACW16:ACW17"/>
    <mergeCell ref="ACX16:ACX17"/>
    <mergeCell ref="ACY16:ACY17"/>
    <mergeCell ref="ACZ16:ACZ17"/>
    <mergeCell ref="ADA16:ADA17"/>
    <mergeCell ref="ADB16:ADB17"/>
    <mergeCell ref="ACK16:ACK17"/>
    <mergeCell ref="ACL16:ACL17"/>
    <mergeCell ref="ACM16:ACM17"/>
    <mergeCell ref="ACN16:ACN17"/>
    <mergeCell ref="ACO16:ACO17"/>
    <mergeCell ref="ACP16:ACP17"/>
    <mergeCell ref="ACQ16:ACQ17"/>
    <mergeCell ref="ACR16:ACR17"/>
    <mergeCell ref="ACS16:ACS17"/>
    <mergeCell ref="ADL16:ADL17"/>
    <mergeCell ref="ADM16:ADM17"/>
    <mergeCell ref="ADN16:ADN17"/>
    <mergeCell ref="ADO16:ADO17"/>
    <mergeCell ref="ADP16:ADP17"/>
    <mergeCell ref="ADQ16:ADQ17"/>
    <mergeCell ref="ADR16:ADR17"/>
    <mergeCell ref="ADS16:ADS17"/>
    <mergeCell ref="ADT16:ADT17"/>
    <mergeCell ref="ADC16:ADC17"/>
    <mergeCell ref="ADD16:ADD17"/>
    <mergeCell ref="ADE16:ADE17"/>
    <mergeCell ref="ADF16:ADF17"/>
    <mergeCell ref="ADG16:ADG17"/>
    <mergeCell ref="ADH16:ADH17"/>
    <mergeCell ref="ADI16:ADI17"/>
    <mergeCell ref="ADJ16:ADJ17"/>
    <mergeCell ref="ADK16:ADK17"/>
    <mergeCell ref="AED16:AED17"/>
    <mergeCell ref="AEE16:AEE17"/>
    <mergeCell ref="AEF16:AEF17"/>
    <mergeCell ref="AEG16:AEG17"/>
    <mergeCell ref="AEH16:AEH17"/>
    <mergeCell ref="AEI16:AEI17"/>
    <mergeCell ref="AEJ16:AEJ17"/>
    <mergeCell ref="AEK16:AEK17"/>
    <mergeCell ref="AEL16:AEL17"/>
    <mergeCell ref="ADU16:ADU17"/>
    <mergeCell ref="ADV16:ADV17"/>
    <mergeCell ref="ADW16:ADW17"/>
    <mergeCell ref="ADX16:ADX17"/>
    <mergeCell ref="ADY16:ADY17"/>
    <mergeCell ref="ADZ16:ADZ17"/>
    <mergeCell ref="AEA16:AEA17"/>
    <mergeCell ref="AEB16:AEB17"/>
    <mergeCell ref="AEC16:AEC17"/>
    <mergeCell ref="AEV16:AEV17"/>
    <mergeCell ref="AEW16:AEW17"/>
    <mergeCell ref="AEX16:AEX17"/>
    <mergeCell ref="AEY16:AEY17"/>
    <mergeCell ref="AEZ16:AEZ17"/>
    <mergeCell ref="AFA16:AFA17"/>
    <mergeCell ref="AFB16:AFB17"/>
    <mergeCell ref="AFC16:AFC17"/>
    <mergeCell ref="AFD16:AFD17"/>
    <mergeCell ref="AEM16:AEM17"/>
    <mergeCell ref="AEN16:AEN17"/>
    <mergeCell ref="AEO16:AEO17"/>
    <mergeCell ref="AEP16:AEP17"/>
    <mergeCell ref="AEQ16:AEQ17"/>
    <mergeCell ref="AER16:AER17"/>
    <mergeCell ref="AES16:AES17"/>
    <mergeCell ref="AET16:AET17"/>
    <mergeCell ref="AEU16:AEU17"/>
    <mergeCell ref="AFN16:AFN17"/>
    <mergeCell ref="AFO16:AFO17"/>
    <mergeCell ref="AFP16:AFP17"/>
    <mergeCell ref="AFQ16:AFQ17"/>
    <mergeCell ref="AFR16:AFR17"/>
    <mergeCell ref="AFS16:AFS17"/>
    <mergeCell ref="AFT16:AFT17"/>
    <mergeCell ref="AFU16:AFU17"/>
    <mergeCell ref="AFV16:AFV17"/>
    <mergeCell ref="AFE16:AFE17"/>
    <mergeCell ref="AFF16:AFF17"/>
    <mergeCell ref="AFG16:AFG17"/>
    <mergeCell ref="AFH16:AFH17"/>
    <mergeCell ref="AFI16:AFI17"/>
    <mergeCell ref="AFJ16:AFJ17"/>
    <mergeCell ref="AFK16:AFK17"/>
    <mergeCell ref="AFL16:AFL17"/>
    <mergeCell ref="AFM16:AFM17"/>
    <mergeCell ref="AGF16:AGF17"/>
    <mergeCell ref="AGG16:AGG17"/>
    <mergeCell ref="AGH16:AGH17"/>
    <mergeCell ref="AGI16:AGI17"/>
    <mergeCell ref="AGJ16:AGJ17"/>
    <mergeCell ref="AGK16:AGK17"/>
    <mergeCell ref="AGL16:AGL17"/>
    <mergeCell ref="AGM16:AGM17"/>
    <mergeCell ref="AGN16:AGN17"/>
    <mergeCell ref="AFW16:AFW17"/>
    <mergeCell ref="AFX16:AFX17"/>
    <mergeCell ref="AFY16:AFY17"/>
    <mergeCell ref="AFZ16:AFZ17"/>
    <mergeCell ref="AGA16:AGA17"/>
    <mergeCell ref="AGB16:AGB17"/>
    <mergeCell ref="AGC16:AGC17"/>
    <mergeCell ref="AGD16:AGD17"/>
    <mergeCell ref="AGE16:AGE17"/>
    <mergeCell ref="AGX16:AGX17"/>
    <mergeCell ref="AGY16:AGY17"/>
    <mergeCell ref="AGZ16:AGZ17"/>
    <mergeCell ref="AHA16:AHA17"/>
    <mergeCell ref="AHB16:AHB17"/>
    <mergeCell ref="AHC16:AHC17"/>
    <mergeCell ref="AHD16:AHD17"/>
    <mergeCell ref="AHE16:AHE17"/>
    <mergeCell ref="AHF16:AHF17"/>
    <mergeCell ref="AGO16:AGO17"/>
    <mergeCell ref="AGP16:AGP17"/>
    <mergeCell ref="AGQ16:AGQ17"/>
    <mergeCell ref="AGR16:AGR17"/>
    <mergeCell ref="AGS16:AGS17"/>
    <mergeCell ref="AGT16:AGT17"/>
    <mergeCell ref="AGU16:AGU17"/>
    <mergeCell ref="AGV16:AGV17"/>
    <mergeCell ref="AGW16:AGW17"/>
    <mergeCell ref="AHP16:AHP17"/>
    <mergeCell ref="AHQ16:AHQ17"/>
    <mergeCell ref="AHR16:AHR17"/>
    <mergeCell ref="AHS16:AHS17"/>
    <mergeCell ref="AHT16:AHT17"/>
    <mergeCell ref="AHU16:AHU17"/>
    <mergeCell ref="AHV16:AHV17"/>
    <mergeCell ref="AHW16:AHW17"/>
    <mergeCell ref="AHX16:AHX17"/>
    <mergeCell ref="AHG16:AHG17"/>
    <mergeCell ref="AHH16:AHH17"/>
    <mergeCell ref="AHI16:AHI17"/>
    <mergeCell ref="AHJ16:AHJ17"/>
    <mergeCell ref="AHK16:AHK17"/>
    <mergeCell ref="AHL16:AHL17"/>
    <mergeCell ref="AHM16:AHM17"/>
    <mergeCell ref="AHN16:AHN17"/>
    <mergeCell ref="AHO16:AHO17"/>
    <mergeCell ref="AIH16:AIH17"/>
    <mergeCell ref="AII16:AII17"/>
    <mergeCell ref="AIJ16:AIJ17"/>
    <mergeCell ref="AIK16:AIK17"/>
    <mergeCell ref="AIL16:AIL17"/>
    <mergeCell ref="AIM16:AIM17"/>
    <mergeCell ref="AIN16:AIN17"/>
    <mergeCell ref="AIO16:AIO17"/>
    <mergeCell ref="AIP16:AIP17"/>
    <mergeCell ref="AHY16:AHY17"/>
    <mergeCell ref="AHZ16:AHZ17"/>
    <mergeCell ref="AIA16:AIA17"/>
    <mergeCell ref="AIB16:AIB17"/>
    <mergeCell ref="AIC16:AIC17"/>
    <mergeCell ref="AID16:AID17"/>
    <mergeCell ref="AIE16:AIE17"/>
    <mergeCell ref="AIF16:AIF17"/>
    <mergeCell ref="AIG16:AIG17"/>
    <mergeCell ref="AIZ16:AIZ17"/>
    <mergeCell ref="AJA16:AJA17"/>
    <mergeCell ref="AJB16:AJB17"/>
    <mergeCell ref="AJC16:AJC17"/>
    <mergeCell ref="AJD16:AJD17"/>
    <mergeCell ref="AJE16:AJE17"/>
    <mergeCell ref="AJF16:AJF17"/>
    <mergeCell ref="AJG16:AJG17"/>
    <mergeCell ref="AJH16:AJH17"/>
    <mergeCell ref="AIQ16:AIQ17"/>
    <mergeCell ref="AIR16:AIR17"/>
    <mergeCell ref="AIS16:AIS17"/>
    <mergeCell ref="AIT16:AIT17"/>
    <mergeCell ref="AIU16:AIU17"/>
    <mergeCell ref="AIV16:AIV17"/>
    <mergeCell ref="AIW16:AIW17"/>
    <mergeCell ref="AIX16:AIX17"/>
    <mergeCell ref="AIY16:AIY17"/>
    <mergeCell ref="AJR16:AJR17"/>
    <mergeCell ref="AJS16:AJS17"/>
    <mergeCell ref="AJT16:AJT17"/>
    <mergeCell ref="AJU16:AJU17"/>
    <mergeCell ref="AJV16:AJV17"/>
    <mergeCell ref="AJW16:AJW17"/>
    <mergeCell ref="AJX16:AJX17"/>
    <mergeCell ref="AJY16:AJY17"/>
    <mergeCell ref="AJZ16:AJZ17"/>
    <mergeCell ref="AJI16:AJI17"/>
    <mergeCell ref="AJJ16:AJJ17"/>
    <mergeCell ref="AJK16:AJK17"/>
    <mergeCell ref="AJL16:AJL17"/>
    <mergeCell ref="AJM16:AJM17"/>
    <mergeCell ref="AJN16:AJN17"/>
    <mergeCell ref="AJO16:AJO17"/>
    <mergeCell ref="AJP16:AJP17"/>
    <mergeCell ref="AJQ16:AJQ17"/>
    <mergeCell ref="AKJ16:AKJ17"/>
    <mergeCell ref="AKK16:AKK17"/>
    <mergeCell ref="AKL16:AKL17"/>
    <mergeCell ref="AKM16:AKM17"/>
    <mergeCell ref="AKN16:AKN17"/>
    <mergeCell ref="AKO16:AKO17"/>
    <mergeCell ref="AKP16:AKP17"/>
    <mergeCell ref="AKQ16:AKQ17"/>
    <mergeCell ref="AKR16:AKR17"/>
    <mergeCell ref="AKA16:AKA17"/>
    <mergeCell ref="AKB16:AKB17"/>
    <mergeCell ref="AKC16:AKC17"/>
    <mergeCell ref="AKD16:AKD17"/>
    <mergeCell ref="AKE16:AKE17"/>
    <mergeCell ref="AKF16:AKF17"/>
    <mergeCell ref="AKG16:AKG17"/>
    <mergeCell ref="AKH16:AKH17"/>
    <mergeCell ref="AKI16:AKI17"/>
    <mergeCell ref="ALB16:ALB17"/>
    <mergeCell ref="ALC16:ALC17"/>
    <mergeCell ref="ALD16:ALD17"/>
    <mergeCell ref="ALE16:ALE17"/>
    <mergeCell ref="ALF16:ALF17"/>
    <mergeCell ref="ALG16:ALG17"/>
    <mergeCell ref="ALH16:ALH17"/>
    <mergeCell ref="ALI16:ALI17"/>
    <mergeCell ref="ALJ16:ALJ17"/>
    <mergeCell ref="AKS16:AKS17"/>
    <mergeCell ref="AKT16:AKT17"/>
    <mergeCell ref="AKU16:AKU17"/>
    <mergeCell ref="AKV16:AKV17"/>
    <mergeCell ref="AKW16:AKW17"/>
    <mergeCell ref="AKX16:AKX17"/>
    <mergeCell ref="AKY16:AKY17"/>
    <mergeCell ref="AKZ16:AKZ17"/>
    <mergeCell ref="ALA16:ALA17"/>
    <mergeCell ref="ALT16:ALT17"/>
    <mergeCell ref="ALU16:ALU17"/>
    <mergeCell ref="ALV16:ALV17"/>
    <mergeCell ref="ALW16:ALW17"/>
    <mergeCell ref="ALX16:ALX17"/>
    <mergeCell ref="ALY16:ALY17"/>
    <mergeCell ref="ALZ16:ALZ17"/>
    <mergeCell ref="AMA16:AMA17"/>
    <mergeCell ref="AMB16:AMB17"/>
    <mergeCell ref="ALK16:ALK17"/>
    <mergeCell ref="ALL16:ALL17"/>
    <mergeCell ref="ALM16:ALM17"/>
    <mergeCell ref="ALN16:ALN17"/>
    <mergeCell ref="ALO16:ALO17"/>
    <mergeCell ref="ALP16:ALP17"/>
    <mergeCell ref="ALQ16:ALQ17"/>
    <mergeCell ref="ALR16:ALR17"/>
    <mergeCell ref="ALS16:ALS17"/>
    <mergeCell ref="AML16:AML17"/>
    <mergeCell ref="AMM16:AMM17"/>
    <mergeCell ref="AMN16:AMN17"/>
    <mergeCell ref="AMO16:AMO17"/>
    <mergeCell ref="AMP16:AMP17"/>
    <mergeCell ref="AMQ16:AMQ17"/>
    <mergeCell ref="AMR16:AMR17"/>
    <mergeCell ref="AMS16:AMS17"/>
    <mergeCell ref="AMT16:AMT17"/>
    <mergeCell ref="AMC16:AMC17"/>
    <mergeCell ref="AMD16:AMD17"/>
    <mergeCell ref="AME16:AME17"/>
    <mergeCell ref="AMF16:AMF17"/>
    <mergeCell ref="AMG16:AMG17"/>
    <mergeCell ref="AMH16:AMH17"/>
    <mergeCell ref="AMI16:AMI17"/>
    <mergeCell ref="AMJ16:AMJ17"/>
    <mergeCell ref="AMK16:AMK17"/>
    <mergeCell ref="AND16:AND17"/>
    <mergeCell ref="ANE16:ANE17"/>
    <mergeCell ref="ANF16:ANF17"/>
    <mergeCell ref="ANG16:ANG17"/>
    <mergeCell ref="ANH16:ANH17"/>
    <mergeCell ref="ANI16:ANI17"/>
    <mergeCell ref="ANJ16:ANJ17"/>
    <mergeCell ref="ANK16:ANK17"/>
    <mergeCell ref="ANL16:ANL17"/>
    <mergeCell ref="AMU16:AMU17"/>
    <mergeCell ref="AMV16:AMV17"/>
    <mergeCell ref="AMW16:AMW17"/>
    <mergeCell ref="AMX16:AMX17"/>
    <mergeCell ref="AMY16:AMY17"/>
    <mergeCell ref="AMZ16:AMZ17"/>
    <mergeCell ref="ANA16:ANA17"/>
    <mergeCell ref="ANB16:ANB17"/>
    <mergeCell ref="ANC16:ANC17"/>
    <mergeCell ref="ANV16:ANV17"/>
    <mergeCell ref="ANW16:ANW17"/>
    <mergeCell ref="ANX16:ANX17"/>
    <mergeCell ref="ANY16:ANY17"/>
    <mergeCell ref="ANZ16:ANZ17"/>
    <mergeCell ref="AOA16:AOA17"/>
    <mergeCell ref="AOB16:AOB17"/>
    <mergeCell ref="AOC16:AOC17"/>
    <mergeCell ref="AOD16:AOD17"/>
    <mergeCell ref="ANM16:ANM17"/>
    <mergeCell ref="ANN16:ANN17"/>
    <mergeCell ref="ANO16:ANO17"/>
    <mergeCell ref="ANP16:ANP17"/>
    <mergeCell ref="ANQ16:ANQ17"/>
    <mergeCell ref="ANR16:ANR17"/>
    <mergeCell ref="ANS16:ANS17"/>
    <mergeCell ref="ANT16:ANT17"/>
    <mergeCell ref="ANU16:ANU17"/>
    <mergeCell ref="AON16:AON17"/>
    <mergeCell ref="AOO16:AOO17"/>
    <mergeCell ref="AOP16:AOP17"/>
    <mergeCell ref="AOQ16:AOQ17"/>
    <mergeCell ref="AOR16:AOR17"/>
    <mergeCell ref="AOS16:AOS17"/>
    <mergeCell ref="AOT16:AOT17"/>
    <mergeCell ref="AOU16:AOU17"/>
    <mergeCell ref="AOV16:AOV17"/>
    <mergeCell ref="AOE16:AOE17"/>
    <mergeCell ref="AOF16:AOF17"/>
    <mergeCell ref="AOG16:AOG17"/>
    <mergeCell ref="AOH16:AOH17"/>
    <mergeCell ref="AOI16:AOI17"/>
    <mergeCell ref="AOJ16:AOJ17"/>
    <mergeCell ref="AOK16:AOK17"/>
    <mergeCell ref="AOL16:AOL17"/>
    <mergeCell ref="AOM16:AOM17"/>
    <mergeCell ref="APF16:APF17"/>
    <mergeCell ref="APG16:APG17"/>
    <mergeCell ref="APH16:APH17"/>
    <mergeCell ref="API16:API17"/>
    <mergeCell ref="APJ16:APJ17"/>
    <mergeCell ref="APK16:APK17"/>
    <mergeCell ref="APL16:APL17"/>
    <mergeCell ref="APM16:APM17"/>
    <mergeCell ref="APN16:APN17"/>
    <mergeCell ref="AOW16:AOW17"/>
    <mergeCell ref="AOX16:AOX17"/>
    <mergeCell ref="AOY16:AOY17"/>
    <mergeCell ref="AOZ16:AOZ17"/>
    <mergeCell ref="APA16:APA17"/>
    <mergeCell ref="APB16:APB17"/>
    <mergeCell ref="APC16:APC17"/>
    <mergeCell ref="APD16:APD17"/>
    <mergeCell ref="APE16:APE17"/>
    <mergeCell ref="APX16:APX17"/>
    <mergeCell ref="APY16:APY17"/>
    <mergeCell ref="APZ16:APZ17"/>
    <mergeCell ref="AQA16:AQA17"/>
    <mergeCell ref="AQB16:AQB17"/>
    <mergeCell ref="AQC16:AQC17"/>
    <mergeCell ref="AQD16:AQD17"/>
    <mergeCell ref="AQE16:AQE17"/>
    <mergeCell ref="AQF16:AQF17"/>
    <mergeCell ref="APO16:APO17"/>
    <mergeCell ref="APP16:APP17"/>
    <mergeCell ref="APQ16:APQ17"/>
    <mergeCell ref="APR16:APR17"/>
    <mergeCell ref="APS16:APS17"/>
    <mergeCell ref="APT16:APT17"/>
    <mergeCell ref="APU16:APU17"/>
    <mergeCell ref="APV16:APV17"/>
    <mergeCell ref="APW16:APW17"/>
    <mergeCell ref="AQP16:AQP17"/>
    <mergeCell ref="AQQ16:AQQ17"/>
    <mergeCell ref="AQR16:AQR17"/>
    <mergeCell ref="AQS16:AQS17"/>
    <mergeCell ref="AQT16:AQT17"/>
    <mergeCell ref="AQU16:AQU17"/>
    <mergeCell ref="AQV16:AQV17"/>
    <mergeCell ref="AQW16:AQW17"/>
    <mergeCell ref="AQX16:AQX17"/>
    <mergeCell ref="AQG16:AQG17"/>
    <mergeCell ref="AQH16:AQH17"/>
    <mergeCell ref="AQI16:AQI17"/>
    <mergeCell ref="AQJ16:AQJ17"/>
    <mergeCell ref="AQK16:AQK17"/>
    <mergeCell ref="AQL16:AQL17"/>
    <mergeCell ref="AQM16:AQM17"/>
    <mergeCell ref="AQN16:AQN17"/>
    <mergeCell ref="AQO16:AQO17"/>
    <mergeCell ref="ARH16:ARH17"/>
    <mergeCell ref="ARI16:ARI17"/>
    <mergeCell ref="ARJ16:ARJ17"/>
    <mergeCell ref="ARK16:ARK17"/>
    <mergeCell ref="ARL16:ARL17"/>
    <mergeCell ref="ARM16:ARM17"/>
    <mergeCell ref="ARN16:ARN17"/>
    <mergeCell ref="ARO16:ARO17"/>
    <mergeCell ref="ARP16:ARP17"/>
    <mergeCell ref="AQY16:AQY17"/>
    <mergeCell ref="AQZ16:AQZ17"/>
    <mergeCell ref="ARA16:ARA17"/>
    <mergeCell ref="ARB16:ARB17"/>
    <mergeCell ref="ARC16:ARC17"/>
    <mergeCell ref="ARD16:ARD17"/>
    <mergeCell ref="ARE16:ARE17"/>
    <mergeCell ref="ARF16:ARF17"/>
    <mergeCell ref="ARG16:ARG17"/>
    <mergeCell ref="ARZ16:ARZ17"/>
    <mergeCell ref="ASA16:ASA17"/>
    <mergeCell ref="ASB16:ASB17"/>
    <mergeCell ref="ASC16:ASC17"/>
    <mergeCell ref="ASD16:ASD17"/>
    <mergeCell ref="ASE16:ASE17"/>
    <mergeCell ref="ASF16:ASF17"/>
    <mergeCell ref="ASG16:ASG17"/>
    <mergeCell ref="ASH16:ASH17"/>
    <mergeCell ref="ARQ16:ARQ17"/>
    <mergeCell ref="ARR16:ARR17"/>
    <mergeCell ref="ARS16:ARS17"/>
    <mergeCell ref="ART16:ART17"/>
    <mergeCell ref="ARU16:ARU17"/>
    <mergeCell ref="ARV16:ARV17"/>
    <mergeCell ref="ARW16:ARW17"/>
    <mergeCell ref="ARX16:ARX17"/>
    <mergeCell ref="ARY16:ARY17"/>
    <mergeCell ref="ASR16:ASR17"/>
    <mergeCell ref="ASS16:ASS17"/>
    <mergeCell ref="AST16:AST17"/>
    <mergeCell ref="ASU16:ASU17"/>
    <mergeCell ref="ASV16:ASV17"/>
    <mergeCell ref="ASW16:ASW17"/>
    <mergeCell ref="ASX16:ASX17"/>
    <mergeCell ref="ASY16:ASY17"/>
    <mergeCell ref="ASZ16:ASZ17"/>
    <mergeCell ref="ASI16:ASI17"/>
    <mergeCell ref="ASJ16:ASJ17"/>
    <mergeCell ref="ASK16:ASK17"/>
    <mergeCell ref="ASL16:ASL17"/>
    <mergeCell ref="ASM16:ASM17"/>
    <mergeCell ref="ASN16:ASN17"/>
    <mergeCell ref="ASO16:ASO17"/>
    <mergeCell ref="ASP16:ASP17"/>
    <mergeCell ref="ASQ16:ASQ17"/>
    <mergeCell ref="ATJ16:ATJ17"/>
    <mergeCell ref="ATK16:ATK17"/>
    <mergeCell ref="ATL16:ATL17"/>
    <mergeCell ref="ATM16:ATM17"/>
    <mergeCell ref="ATN16:ATN17"/>
    <mergeCell ref="ATO16:ATO17"/>
    <mergeCell ref="ATP16:ATP17"/>
    <mergeCell ref="ATQ16:ATQ17"/>
    <mergeCell ref="ATR16:ATR17"/>
    <mergeCell ref="ATA16:ATA17"/>
    <mergeCell ref="ATB16:ATB17"/>
    <mergeCell ref="ATC16:ATC17"/>
    <mergeCell ref="ATD16:ATD17"/>
    <mergeCell ref="ATE16:ATE17"/>
    <mergeCell ref="ATF16:ATF17"/>
    <mergeCell ref="ATG16:ATG17"/>
    <mergeCell ref="ATH16:ATH17"/>
    <mergeCell ref="ATI16:ATI17"/>
    <mergeCell ref="AUB16:AUB17"/>
    <mergeCell ref="AUC16:AUC17"/>
    <mergeCell ref="AUD16:AUD17"/>
    <mergeCell ref="AUE16:AUE17"/>
    <mergeCell ref="AUF16:AUF17"/>
    <mergeCell ref="AUG16:AUG17"/>
    <mergeCell ref="AUH16:AUH17"/>
    <mergeCell ref="AUI16:AUI17"/>
    <mergeCell ref="AUJ16:AUJ17"/>
    <mergeCell ref="ATS16:ATS17"/>
    <mergeCell ref="ATT16:ATT17"/>
    <mergeCell ref="ATU16:ATU17"/>
    <mergeCell ref="ATV16:ATV17"/>
    <mergeCell ref="ATW16:ATW17"/>
    <mergeCell ref="ATX16:ATX17"/>
    <mergeCell ref="ATY16:ATY17"/>
    <mergeCell ref="ATZ16:ATZ17"/>
    <mergeCell ref="AUA16:AUA17"/>
    <mergeCell ref="AUT16:AUT17"/>
    <mergeCell ref="AUU16:AUU17"/>
    <mergeCell ref="AUV16:AUV17"/>
    <mergeCell ref="AUW16:AUW17"/>
    <mergeCell ref="AUX16:AUX17"/>
    <mergeCell ref="AUY16:AUY17"/>
    <mergeCell ref="AUZ16:AUZ17"/>
    <mergeCell ref="AVA16:AVA17"/>
    <mergeCell ref="AVB16:AVB17"/>
    <mergeCell ref="AUK16:AUK17"/>
    <mergeCell ref="AUL16:AUL17"/>
    <mergeCell ref="AUM16:AUM17"/>
    <mergeCell ref="AUN16:AUN17"/>
    <mergeCell ref="AUO16:AUO17"/>
    <mergeCell ref="AUP16:AUP17"/>
    <mergeCell ref="AUQ16:AUQ17"/>
    <mergeCell ref="AUR16:AUR17"/>
    <mergeCell ref="AUS16:AUS17"/>
    <mergeCell ref="AVL16:AVL17"/>
    <mergeCell ref="AVM16:AVM17"/>
    <mergeCell ref="AVN16:AVN17"/>
    <mergeCell ref="AVO16:AVO17"/>
    <mergeCell ref="AVP16:AVP17"/>
    <mergeCell ref="AVQ16:AVQ17"/>
    <mergeCell ref="AVR16:AVR17"/>
    <mergeCell ref="AVS16:AVS17"/>
    <mergeCell ref="AVT16:AVT17"/>
    <mergeCell ref="AVC16:AVC17"/>
    <mergeCell ref="AVD16:AVD17"/>
    <mergeCell ref="AVE16:AVE17"/>
    <mergeCell ref="AVF16:AVF17"/>
    <mergeCell ref="AVG16:AVG17"/>
    <mergeCell ref="AVH16:AVH17"/>
    <mergeCell ref="AVI16:AVI17"/>
    <mergeCell ref="AVJ16:AVJ17"/>
    <mergeCell ref="AVK16:AVK17"/>
    <mergeCell ref="AWD16:AWD17"/>
    <mergeCell ref="AWE16:AWE17"/>
    <mergeCell ref="AWF16:AWF17"/>
    <mergeCell ref="AWG16:AWG17"/>
    <mergeCell ref="AWH16:AWH17"/>
    <mergeCell ref="AWI16:AWI17"/>
    <mergeCell ref="AWJ16:AWJ17"/>
    <mergeCell ref="AWK16:AWK17"/>
    <mergeCell ref="AWL16:AWL17"/>
    <mergeCell ref="AVU16:AVU17"/>
    <mergeCell ref="AVV16:AVV17"/>
    <mergeCell ref="AVW16:AVW17"/>
    <mergeCell ref="AVX16:AVX17"/>
    <mergeCell ref="AVY16:AVY17"/>
    <mergeCell ref="AVZ16:AVZ17"/>
    <mergeCell ref="AWA16:AWA17"/>
    <mergeCell ref="AWB16:AWB17"/>
    <mergeCell ref="AWC16:AWC17"/>
    <mergeCell ref="AWV16:AWV17"/>
    <mergeCell ref="AWW16:AWW17"/>
    <mergeCell ref="AWX16:AWX17"/>
    <mergeCell ref="AWY16:AWY17"/>
    <mergeCell ref="AWZ16:AWZ17"/>
    <mergeCell ref="AXA16:AXA17"/>
    <mergeCell ref="AXB16:AXB17"/>
    <mergeCell ref="AXC16:AXC17"/>
    <mergeCell ref="AXD16:AXD17"/>
    <mergeCell ref="AWM16:AWM17"/>
    <mergeCell ref="AWN16:AWN17"/>
    <mergeCell ref="AWO16:AWO17"/>
    <mergeCell ref="AWP16:AWP17"/>
    <mergeCell ref="AWQ16:AWQ17"/>
    <mergeCell ref="AWR16:AWR17"/>
    <mergeCell ref="AWS16:AWS17"/>
    <mergeCell ref="AWT16:AWT17"/>
    <mergeCell ref="AWU16:AWU17"/>
    <mergeCell ref="AXN16:AXN17"/>
    <mergeCell ref="AXO16:AXO17"/>
    <mergeCell ref="AXP16:AXP17"/>
    <mergeCell ref="AXQ16:AXQ17"/>
    <mergeCell ref="AXR16:AXR17"/>
    <mergeCell ref="AXS16:AXS17"/>
    <mergeCell ref="AXT16:AXT17"/>
    <mergeCell ref="AXU16:AXU17"/>
    <mergeCell ref="AXV16:AXV17"/>
    <mergeCell ref="AXE16:AXE17"/>
    <mergeCell ref="AXF16:AXF17"/>
    <mergeCell ref="AXG16:AXG17"/>
    <mergeCell ref="AXH16:AXH17"/>
    <mergeCell ref="AXI16:AXI17"/>
    <mergeCell ref="AXJ16:AXJ17"/>
    <mergeCell ref="AXK16:AXK17"/>
    <mergeCell ref="AXL16:AXL17"/>
    <mergeCell ref="AXM16:AXM17"/>
    <mergeCell ref="AYF16:AYF17"/>
    <mergeCell ref="AYG16:AYG17"/>
    <mergeCell ref="AYH16:AYH17"/>
    <mergeCell ref="AYI16:AYI17"/>
    <mergeCell ref="AYJ16:AYJ17"/>
    <mergeCell ref="AYK16:AYK17"/>
    <mergeCell ref="AYL16:AYL17"/>
    <mergeCell ref="AYM16:AYM17"/>
    <mergeCell ref="AYN16:AYN17"/>
    <mergeCell ref="AXW16:AXW17"/>
    <mergeCell ref="AXX16:AXX17"/>
    <mergeCell ref="AXY16:AXY17"/>
    <mergeCell ref="AXZ16:AXZ17"/>
    <mergeCell ref="AYA16:AYA17"/>
    <mergeCell ref="AYB16:AYB17"/>
    <mergeCell ref="AYC16:AYC17"/>
    <mergeCell ref="AYD16:AYD17"/>
    <mergeCell ref="AYE16:AYE17"/>
    <mergeCell ref="AYX16:AYX17"/>
    <mergeCell ref="AYY16:AYY17"/>
    <mergeCell ref="AYZ16:AYZ17"/>
    <mergeCell ref="AZA16:AZA17"/>
    <mergeCell ref="AZB16:AZB17"/>
    <mergeCell ref="AZC16:AZC17"/>
    <mergeCell ref="AZD16:AZD17"/>
    <mergeCell ref="AZE16:AZE17"/>
    <mergeCell ref="AZF16:AZF17"/>
    <mergeCell ref="AYO16:AYO17"/>
    <mergeCell ref="AYP16:AYP17"/>
    <mergeCell ref="AYQ16:AYQ17"/>
    <mergeCell ref="AYR16:AYR17"/>
    <mergeCell ref="AYS16:AYS17"/>
    <mergeCell ref="AYT16:AYT17"/>
    <mergeCell ref="AYU16:AYU17"/>
    <mergeCell ref="AYV16:AYV17"/>
    <mergeCell ref="AYW16:AYW17"/>
    <mergeCell ref="AZP16:AZP17"/>
    <mergeCell ref="AZQ16:AZQ17"/>
    <mergeCell ref="AZR16:AZR17"/>
    <mergeCell ref="AZS16:AZS17"/>
    <mergeCell ref="AZT16:AZT17"/>
    <mergeCell ref="AZU16:AZU17"/>
    <mergeCell ref="AZV16:AZV17"/>
    <mergeCell ref="AZW16:AZW17"/>
    <mergeCell ref="AZX16:AZX17"/>
    <mergeCell ref="AZG16:AZG17"/>
    <mergeCell ref="AZH16:AZH17"/>
    <mergeCell ref="AZI16:AZI17"/>
    <mergeCell ref="AZJ16:AZJ17"/>
    <mergeCell ref="AZK16:AZK17"/>
    <mergeCell ref="AZL16:AZL17"/>
    <mergeCell ref="AZM16:AZM17"/>
    <mergeCell ref="AZN16:AZN17"/>
    <mergeCell ref="AZO16:AZO17"/>
    <mergeCell ref="BAH16:BAH17"/>
    <mergeCell ref="BAI16:BAI17"/>
    <mergeCell ref="BAJ16:BAJ17"/>
    <mergeCell ref="BAK16:BAK17"/>
    <mergeCell ref="BAL16:BAL17"/>
    <mergeCell ref="BAM16:BAM17"/>
    <mergeCell ref="BAN16:BAN17"/>
    <mergeCell ref="BAO16:BAO17"/>
    <mergeCell ref="BAP16:BAP17"/>
    <mergeCell ref="AZY16:AZY17"/>
    <mergeCell ref="AZZ16:AZZ17"/>
    <mergeCell ref="BAA16:BAA17"/>
    <mergeCell ref="BAB16:BAB17"/>
    <mergeCell ref="BAC16:BAC17"/>
    <mergeCell ref="BAD16:BAD17"/>
    <mergeCell ref="BAE16:BAE17"/>
    <mergeCell ref="BAF16:BAF17"/>
    <mergeCell ref="BAG16:BAG17"/>
    <mergeCell ref="BAZ16:BAZ17"/>
    <mergeCell ref="BBA16:BBA17"/>
    <mergeCell ref="BBB16:BBB17"/>
    <mergeCell ref="BBC16:BBC17"/>
    <mergeCell ref="BBD16:BBD17"/>
    <mergeCell ref="BBE16:BBE17"/>
    <mergeCell ref="BBF16:BBF17"/>
    <mergeCell ref="BBG16:BBG17"/>
    <mergeCell ref="BBH16:BBH17"/>
    <mergeCell ref="BAQ16:BAQ17"/>
    <mergeCell ref="BAR16:BAR17"/>
    <mergeCell ref="BAS16:BAS17"/>
    <mergeCell ref="BAT16:BAT17"/>
    <mergeCell ref="BAU16:BAU17"/>
    <mergeCell ref="BAV16:BAV17"/>
    <mergeCell ref="BAW16:BAW17"/>
    <mergeCell ref="BAX16:BAX17"/>
    <mergeCell ref="BAY16:BAY17"/>
    <mergeCell ref="BBR16:BBR17"/>
    <mergeCell ref="BBS16:BBS17"/>
    <mergeCell ref="BBT16:BBT17"/>
    <mergeCell ref="BBU16:BBU17"/>
    <mergeCell ref="BBV16:BBV17"/>
    <mergeCell ref="BBW16:BBW17"/>
    <mergeCell ref="BBX16:BBX17"/>
    <mergeCell ref="BBY16:BBY17"/>
    <mergeCell ref="BBZ16:BBZ17"/>
    <mergeCell ref="BBI16:BBI17"/>
    <mergeCell ref="BBJ16:BBJ17"/>
    <mergeCell ref="BBK16:BBK17"/>
    <mergeCell ref="BBL16:BBL17"/>
    <mergeCell ref="BBM16:BBM17"/>
    <mergeCell ref="BBN16:BBN17"/>
    <mergeCell ref="BBO16:BBO17"/>
    <mergeCell ref="BBP16:BBP17"/>
    <mergeCell ref="BBQ16:BBQ17"/>
    <mergeCell ref="BCJ16:BCJ17"/>
    <mergeCell ref="BCK16:BCK17"/>
    <mergeCell ref="BCL16:BCL17"/>
    <mergeCell ref="BCM16:BCM17"/>
    <mergeCell ref="BCN16:BCN17"/>
    <mergeCell ref="BCO16:BCO17"/>
    <mergeCell ref="BCP16:BCP17"/>
    <mergeCell ref="BCQ16:BCQ17"/>
    <mergeCell ref="BCR16:BCR17"/>
    <mergeCell ref="BCA16:BCA17"/>
    <mergeCell ref="BCB16:BCB17"/>
    <mergeCell ref="BCC16:BCC17"/>
    <mergeCell ref="BCD16:BCD17"/>
    <mergeCell ref="BCE16:BCE17"/>
    <mergeCell ref="BCF16:BCF17"/>
    <mergeCell ref="BCG16:BCG17"/>
    <mergeCell ref="BCH16:BCH17"/>
    <mergeCell ref="BCI16:BCI17"/>
    <mergeCell ref="BDB16:BDB17"/>
    <mergeCell ref="BDC16:BDC17"/>
    <mergeCell ref="BDD16:BDD17"/>
    <mergeCell ref="BDE16:BDE17"/>
    <mergeCell ref="BDF16:BDF17"/>
    <mergeCell ref="BDG16:BDG17"/>
    <mergeCell ref="BDH16:BDH17"/>
    <mergeCell ref="BDI16:BDI17"/>
    <mergeCell ref="BDJ16:BDJ17"/>
    <mergeCell ref="BCS16:BCS17"/>
    <mergeCell ref="BCT16:BCT17"/>
    <mergeCell ref="BCU16:BCU17"/>
    <mergeCell ref="BCV16:BCV17"/>
    <mergeCell ref="BCW16:BCW17"/>
    <mergeCell ref="BCX16:BCX17"/>
    <mergeCell ref="BCY16:BCY17"/>
    <mergeCell ref="BCZ16:BCZ17"/>
    <mergeCell ref="BDA16:BDA17"/>
    <mergeCell ref="BDT16:BDT17"/>
    <mergeCell ref="BDU16:BDU17"/>
    <mergeCell ref="BDV16:BDV17"/>
    <mergeCell ref="BDW16:BDW17"/>
    <mergeCell ref="BDX16:BDX17"/>
    <mergeCell ref="BDY16:BDY17"/>
    <mergeCell ref="BDZ16:BDZ17"/>
    <mergeCell ref="BEA16:BEA17"/>
    <mergeCell ref="BEB16:BEB17"/>
    <mergeCell ref="BDK16:BDK17"/>
    <mergeCell ref="BDL16:BDL17"/>
    <mergeCell ref="BDM16:BDM17"/>
    <mergeCell ref="BDN16:BDN17"/>
    <mergeCell ref="BDO16:BDO17"/>
    <mergeCell ref="BDP16:BDP17"/>
    <mergeCell ref="BDQ16:BDQ17"/>
    <mergeCell ref="BDR16:BDR17"/>
    <mergeCell ref="BDS16:BDS17"/>
    <mergeCell ref="BEL16:BEL17"/>
    <mergeCell ref="BEM16:BEM17"/>
    <mergeCell ref="BEN16:BEN17"/>
    <mergeCell ref="BEO16:BEO17"/>
    <mergeCell ref="BEP16:BEP17"/>
    <mergeCell ref="BEQ16:BEQ17"/>
    <mergeCell ref="BER16:BER17"/>
    <mergeCell ref="BES16:BES17"/>
    <mergeCell ref="BET16:BET17"/>
    <mergeCell ref="BEC16:BEC17"/>
    <mergeCell ref="BED16:BED17"/>
    <mergeCell ref="BEE16:BEE17"/>
    <mergeCell ref="BEF16:BEF17"/>
    <mergeCell ref="BEG16:BEG17"/>
    <mergeCell ref="BEH16:BEH17"/>
    <mergeCell ref="BEI16:BEI17"/>
    <mergeCell ref="BEJ16:BEJ17"/>
    <mergeCell ref="BEK16:BEK17"/>
    <mergeCell ref="BFD16:BFD17"/>
    <mergeCell ref="BFE16:BFE17"/>
    <mergeCell ref="BFF16:BFF17"/>
    <mergeCell ref="BFG16:BFG17"/>
    <mergeCell ref="BFH16:BFH17"/>
    <mergeCell ref="BFI16:BFI17"/>
    <mergeCell ref="BFJ16:BFJ17"/>
    <mergeCell ref="BFK16:BFK17"/>
    <mergeCell ref="BFL16:BFL17"/>
    <mergeCell ref="BEU16:BEU17"/>
    <mergeCell ref="BEV16:BEV17"/>
    <mergeCell ref="BEW16:BEW17"/>
    <mergeCell ref="BEX16:BEX17"/>
    <mergeCell ref="BEY16:BEY17"/>
    <mergeCell ref="BEZ16:BEZ17"/>
    <mergeCell ref="BFA16:BFA17"/>
    <mergeCell ref="BFB16:BFB17"/>
    <mergeCell ref="BFC16:BFC17"/>
    <mergeCell ref="BFV16:BFV17"/>
    <mergeCell ref="BFW16:BFW17"/>
    <mergeCell ref="BFX16:BFX17"/>
    <mergeCell ref="BFY16:BFY17"/>
    <mergeCell ref="BFZ16:BFZ17"/>
    <mergeCell ref="BGA16:BGA17"/>
    <mergeCell ref="BGB16:BGB17"/>
    <mergeCell ref="BGC16:BGC17"/>
    <mergeCell ref="BGD16:BGD17"/>
    <mergeCell ref="BFM16:BFM17"/>
    <mergeCell ref="BFN16:BFN17"/>
    <mergeCell ref="BFO16:BFO17"/>
    <mergeCell ref="BFP16:BFP17"/>
    <mergeCell ref="BFQ16:BFQ17"/>
    <mergeCell ref="BFR16:BFR17"/>
    <mergeCell ref="BFS16:BFS17"/>
    <mergeCell ref="BFT16:BFT17"/>
    <mergeCell ref="BFU16:BFU17"/>
    <mergeCell ref="BGN16:BGN17"/>
    <mergeCell ref="BGO16:BGO17"/>
    <mergeCell ref="BGP16:BGP17"/>
    <mergeCell ref="BGQ16:BGQ17"/>
    <mergeCell ref="BGR16:BGR17"/>
    <mergeCell ref="BGS16:BGS17"/>
    <mergeCell ref="BGT16:BGT17"/>
    <mergeCell ref="BGU16:BGU17"/>
    <mergeCell ref="BGV16:BGV17"/>
    <mergeCell ref="BGE16:BGE17"/>
    <mergeCell ref="BGF16:BGF17"/>
    <mergeCell ref="BGG16:BGG17"/>
    <mergeCell ref="BGH16:BGH17"/>
    <mergeCell ref="BGI16:BGI17"/>
    <mergeCell ref="BGJ16:BGJ17"/>
    <mergeCell ref="BGK16:BGK17"/>
    <mergeCell ref="BGL16:BGL17"/>
    <mergeCell ref="BGM16:BGM17"/>
    <mergeCell ref="BHF16:BHF17"/>
    <mergeCell ref="BHG16:BHG17"/>
    <mergeCell ref="BHH16:BHH17"/>
    <mergeCell ref="BHI16:BHI17"/>
    <mergeCell ref="BHJ16:BHJ17"/>
    <mergeCell ref="BHK16:BHK17"/>
    <mergeCell ref="BHL16:BHL17"/>
    <mergeCell ref="BHM16:BHM17"/>
    <mergeCell ref="BHN16:BHN17"/>
    <mergeCell ref="BGW16:BGW17"/>
    <mergeCell ref="BGX16:BGX17"/>
    <mergeCell ref="BGY16:BGY17"/>
    <mergeCell ref="BGZ16:BGZ17"/>
    <mergeCell ref="BHA16:BHA17"/>
    <mergeCell ref="BHB16:BHB17"/>
    <mergeCell ref="BHC16:BHC17"/>
    <mergeCell ref="BHD16:BHD17"/>
    <mergeCell ref="BHE16:BHE17"/>
    <mergeCell ref="BHX16:BHX17"/>
    <mergeCell ref="BHY16:BHY17"/>
    <mergeCell ref="BHZ16:BHZ17"/>
    <mergeCell ref="BIA16:BIA17"/>
    <mergeCell ref="BIB16:BIB17"/>
    <mergeCell ref="BIC16:BIC17"/>
    <mergeCell ref="BID16:BID17"/>
    <mergeCell ref="BIE16:BIE17"/>
    <mergeCell ref="BIF16:BIF17"/>
    <mergeCell ref="BHO16:BHO17"/>
    <mergeCell ref="BHP16:BHP17"/>
    <mergeCell ref="BHQ16:BHQ17"/>
    <mergeCell ref="BHR16:BHR17"/>
    <mergeCell ref="BHS16:BHS17"/>
    <mergeCell ref="BHT16:BHT17"/>
    <mergeCell ref="BHU16:BHU17"/>
    <mergeCell ref="BHV16:BHV17"/>
    <mergeCell ref="BHW16:BHW17"/>
    <mergeCell ref="BIP16:BIP17"/>
    <mergeCell ref="BIQ16:BIQ17"/>
    <mergeCell ref="BIR16:BIR17"/>
    <mergeCell ref="BIS16:BIS17"/>
    <mergeCell ref="BIT16:BIT17"/>
    <mergeCell ref="BIU16:BIU17"/>
    <mergeCell ref="BIV16:BIV17"/>
    <mergeCell ref="BIW16:BIW17"/>
    <mergeCell ref="BIX16:BIX17"/>
    <mergeCell ref="BIG16:BIG17"/>
    <mergeCell ref="BIH16:BIH17"/>
    <mergeCell ref="BII16:BII17"/>
    <mergeCell ref="BIJ16:BIJ17"/>
    <mergeCell ref="BIK16:BIK17"/>
    <mergeCell ref="BIL16:BIL17"/>
    <mergeCell ref="BIM16:BIM17"/>
    <mergeCell ref="BIN16:BIN17"/>
    <mergeCell ref="BIO16:BIO17"/>
    <mergeCell ref="BJH16:BJH17"/>
    <mergeCell ref="BJI16:BJI17"/>
    <mergeCell ref="BJJ16:BJJ17"/>
    <mergeCell ref="BJK16:BJK17"/>
    <mergeCell ref="BJL16:BJL17"/>
    <mergeCell ref="BJM16:BJM17"/>
    <mergeCell ref="BJN16:BJN17"/>
    <mergeCell ref="BJO16:BJO17"/>
    <mergeCell ref="BJP16:BJP17"/>
    <mergeCell ref="BIY16:BIY17"/>
    <mergeCell ref="BIZ16:BIZ17"/>
    <mergeCell ref="BJA16:BJA17"/>
    <mergeCell ref="BJB16:BJB17"/>
    <mergeCell ref="BJC16:BJC17"/>
    <mergeCell ref="BJD16:BJD17"/>
    <mergeCell ref="BJE16:BJE17"/>
    <mergeCell ref="BJF16:BJF17"/>
    <mergeCell ref="BJG16:BJG17"/>
    <mergeCell ref="BJZ16:BJZ17"/>
    <mergeCell ref="BKA16:BKA17"/>
    <mergeCell ref="BKB16:BKB17"/>
    <mergeCell ref="BKC16:BKC17"/>
    <mergeCell ref="BKD16:BKD17"/>
    <mergeCell ref="BKE16:BKE17"/>
    <mergeCell ref="BKF16:BKF17"/>
    <mergeCell ref="BKG16:BKG17"/>
    <mergeCell ref="BKH16:BKH17"/>
    <mergeCell ref="BJQ16:BJQ17"/>
    <mergeCell ref="BJR16:BJR17"/>
    <mergeCell ref="BJS16:BJS17"/>
    <mergeCell ref="BJT16:BJT17"/>
    <mergeCell ref="BJU16:BJU17"/>
    <mergeCell ref="BJV16:BJV17"/>
    <mergeCell ref="BJW16:BJW17"/>
    <mergeCell ref="BJX16:BJX17"/>
    <mergeCell ref="BJY16:BJY17"/>
    <mergeCell ref="BKR16:BKR17"/>
    <mergeCell ref="BKS16:BKS17"/>
    <mergeCell ref="BKT16:BKT17"/>
    <mergeCell ref="BKU16:BKU17"/>
    <mergeCell ref="BKV16:BKV17"/>
    <mergeCell ref="BKW16:BKW17"/>
    <mergeCell ref="BKX16:BKX17"/>
    <mergeCell ref="BKY16:BKY17"/>
    <mergeCell ref="BKZ16:BKZ17"/>
    <mergeCell ref="BKI16:BKI17"/>
    <mergeCell ref="BKJ16:BKJ17"/>
    <mergeCell ref="BKK16:BKK17"/>
    <mergeCell ref="BKL16:BKL17"/>
    <mergeCell ref="BKM16:BKM17"/>
    <mergeCell ref="BKN16:BKN17"/>
    <mergeCell ref="BKO16:BKO17"/>
    <mergeCell ref="BKP16:BKP17"/>
    <mergeCell ref="BKQ16:BKQ17"/>
    <mergeCell ref="BLJ16:BLJ17"/>
    <mergeCell ref="BLK16:BLK17"/>
    <mergeCell ref="BLL16:BLL17"/>
    <mergeCell ref="BLM16:BLM17"/>
    <mergeCell ref="BLN16:BLN17"/>
    <mergeCell ref="BLO16:BLO17"/>
    <mergeCell ref="BLP16:BLP17"/>
    <mergeCell ref="BLQ16:BLQ17"/>
    <mergeCell ref="BLR16:BLR17"/>
    <mergeCell ref="BLA16:BLA17"/>
    <mergeCell ref="BLB16:BLB17"/>
    <mergeCell ref="BLC16:BLC17"/>
    <mergeCell ref="BLD16:BLD17"/>
    <mergeCell ref="BLE16:BLE17"/>
    <mergeCell ref="BLF16:BLF17"/>
    <mergeCell ref="BLG16:BLG17"/>
    <mergeCell ref="BLH16:BLH17"/>
    <mergeCell ref="BLI16:BLI17"/>
    <mergeCell ref="BMB16:BMB17"/>
    <mergeCell ref="BMC16:BMC17"/>
    <mergeCell ref="BMD16:BMD17"/>
    <mergeCell ref="BME16:BME17"/>
    <mergeCell ref="BMF16:BMF17"/>
    <mergeCell ref="BMG16:BMG17"/>
    <mergeCell ref="BMH16:BMH17"/>
    <mergeCell ref="BMI16:BMI17"/>
    <mergeCell ref="BMJ16:BMJ17"/>
    <mergeCell ref="BLS16:BLS17"/>
    <mergeCell ref="BLT16:BLT17"/>
    <mergeCell ref="BLU16:BLU17"/>
    <mergeCell ref="BLV16:BLV17"/>
    <mergeCell ref="BLW16:BLW17"/>
    <mergeCell ref="BLX16:BLX17"/>
    <mergeCell ref="BLY16:BLY17"/>
    <mergeCell ref="BLZ16:BLZ17"/>
    <mergeCell ref="BMA16:BMA17"/>
    <mergeCell ref="BMT16:BMT17"/>
    <mergeCell ref="BMU16:BMU17"/>
    <mergeCell ref="BMV16:BMV17"/>
    <mergeCell ref="BMW16:BMW17"/>
    <mergeCell ref="BMX16:BMX17"/>
    <mergeCell ref="BMY16:BMY17"/>
    <mergeCell ref="BMZ16:BMZ17"/>
    <mergeCell ref="BNA16:BNA17"/>
    <mergeCell ref="BNB16:BNB17"/>
    <mergeCell ref="BMK16:BMK17"/>
    <mergeCell ref="BML16:BML17"/>
    <mergeCell ref="BMM16:BMM17"/>
    <mergeCell ref="BMN16:BMN17"/>
    <mergeCell ref="BMO16:BMO17"/>
    <mergeCell ref="BMP16:BMP17"/>
    <mergeCell ref="BMQ16:BMQ17"/>
    <mergeCell ref="BMR16:BMR17"/>
    <mergeCell ref="BMS16:BMS17"/>
    <mergeCell ref="BNL16:BNL17"/>
    <mergeCell ref="BNM16:BNM17"/>
    <mergeCell ref="BNN16:BNN17"/>
    <mergeCell ref="BNO16:BNO17"/>
    <mergeCell ref="BNP16:BNP17"/>
    <mergeCell ref="BNQ16:BNQ17"/>
    <mergeCell ref="BNR16:BNR17"/>
    <mergeCell ref="BNS16:BNS17"/>
    <mergeCell ref="BNT16:BNT17"/>
    <mergeCell ref="BNC16:BNC17"/>
    <mergeCell ref="BND16:BND17"/>
    <mergeCell ref="BNE16:BNE17"/>
    <mergeCell ref="BNF16:BNF17"/>
    <mergeCell ref="BNG16:BNG17"/>
    <mergeCell ref="BNH16:BNH17"/>
    <mergeCell ref="BNI16:BNI17"/>
    <mergeCell ref="BNJ16:BNJ17"/>
    <mergeCell ref="BNK16:BNK17"/>
    <mergeCell ref="BOD16:BOD17"/>
    <mergeCell ref="BOE16:BOE17"/>
    <mergeCell ref="BOF16:BOF17"/>
    <mergeCell ref="BOG16:BOG17"/>
    <mergeCell ref="BOH16:BOH17"/>
    <mergeCell ref="BOI16:BOI17"/>
    <mergeCell ref="BOJ16:BOJ17"/>
    <mergeCell ref="BOK16:BOK17"/>
    <mergeCell ref="BOL16:BOL17"/>
    <mergeCell ref="BNU16:BNU17"/>
    <mergeCell ref="BNV16:BNV17"/>
    <mergeCell ref="BNW16:BNW17"/>
    <mergeCell ref="BNX16:BNX17"/>
    <mergeCell ref="BNY16:BNY17"/>
    <mergeCell ref="BNZ16:BNZ17"/>
    <mergeCell ref="BOA16:BOA17"/>
    <mergeCell ref="BOB16:BOB17"/>
    <mergeCell ref="BOC16:BOC17"/>
    <mergeCell ref="BOV16:BOV17"/>
    <mergeCell ref="BOW16:BOW17"/>
    <mergeCell ref="BOX16:BOX17"/>
    <mergeCell ref="BOY16:BOY17"/>
    <mergeCell ref="BOZ16:BOZ17"/>
    <mergeCell ref="BPA16:BPA17"/>
    <mergeCell ref="BPB16:BPB17"/>
    <mergeCell ref="BPC16:BPC17"/>
    <mergeCell ref="BPD16:BPD17"/>
    <mergeCell ref="BOM16:BOM17"/>
    <mergeCell ref="BON16:BON17"/>
    <mergeCell ref="BOO16:BOO17"/>
    <mergeCell ref="BOP16:BOP17"/>
    <mergeCell ref="BOQ16:BOQ17"/>
    <mergeCell ref="BOR16:BOR17"/>
    <mergeCell ref="BOS16:BOS17"/>
    <mergeCell ref="BOT16:BOT17"/>
    <mergeCell ref="BOU16:BOU17"/>
    <mergeCell ref="BPN16:BPN17"/>
    <mergeCell ref="BPO16:BPO17"/>
    <mergeCell ref="BPP16:BPP17"/>
    <mergeCell ref="BPQ16:BPQ17"/>
    <mergeCell ref="BPR16:BPR17"/>
    <mergeCell ref="BPS16:BPS17"/>
    <mergeCell ref="BPT16:BPT17"/>
    <mergeCell ref="BPU16:BPU17"/>
    <mergeCell ref="BPV16:BPV17"/>
    <mergeCell ref="BPE16:BPE17"/>
    <mergeCell ref="BPF16:BPF17"/>
    <mergeCell ref="BPG16:BPG17"/>
    <mergeCell ref="BPH16:BPH17"/>
    <mergeCell ref="BPI16:BPI17"/>
    <mergeCell ref="BPJ16:BPJ17"/>
    <mergeCell ref="BPK16:BPK17"/>
    <mergeCell ref="BPL16:BPL17"/>
    <mergeCell ref="BPM16:BPM17"/>
    <mergeCell ref="BQF16:BQF17"/>
    <mergeCell ref="BQG16:BQG17"/>
    <mergeCell ref="BQH16:BQH17"/>
    <mergeCell ref="BQI16:BQI17"/>
    <mergeCell ref="BQJ16:BQJ17"/>
    <mergeCell ref="BQK16:BQK17"/>
    <mergeCell ref="BQL16:BQL17"/>
    <mergeCell ref="BQM16:BQM17"/>
    <mergeCell ref="BQN16:BQN17"/>
    <mergeCell ref="BPW16:BPW17"/>
    <mergeCell ref="BPX16:BPX17"/>
    <mergeCell ref="BPY16:BPY17"/>
    <mergeCell ref="BPZ16:BPZ17"/>
    <mergeCell ref="BQA16:BQA17"/>
    <mergeCell ref="BQB16:BQB17"/>
    <mergeCell ref="BQC16:BQC17"/>
    <mergeCell ref="BQD16:BQD17"/>
    <mergeCell ref="BQE16:BQE17"/>
    <mergeCell ref="BQX16:BQX17"/>
    <mergeCell ref="BQY16:BQY17"/>
    <mergeCell ref="BQZ16:BQZ17"/>
    <mergeCell ref="BRA16:BRA17"/>
    <mergeCell ref="BRB16:BRB17"/>
    <mergeCell ref="BRC16:BRC17"/>
    <mergeCell ref="BRD16:BRD17"/>
    <mergeCell ref="BRE16:BRE17"/>
    <mergeCell ref="BRF16:BRF17"/>
    <mergeCell ref="BQO16:BQO17"/>
    <mergeCell ref="BQP16:BQP17"/>
    <mergeCell ref="BQQ16:BQQ17"/>
    <mergeCell ref="BQR16:BQR17"/>
    <mergeCell ref="BQS16:BQS17"/>
    <mergeCell ref="BQT16:BQT17"/>
    <mergeCell ref="BQU16:BQU17"/>
    <mergeCell ref="BQV16:BQV17"/>
    <mergeCell ref="BQW16:BQW17"/>
    <mergeCell ref="BRP16:BRP17"/>
    <mergeCell ref="BRQ16:BRQ17"/>
    <mergeCell ref="BRR16:BRR17"/>
    <mergeCell ref="BRS16:BRS17"/>
    <mergeCell ref="BRT16:BRT17"/>
    <mergeCell ref="BRU16:BRU17"/>
    <mergeCell ref="BRV16:BRV17"/>
    <mergeCell ref="BRW16:BRW17"/>
    <mergeCell ref="BRX16:BRX17"/>
    <mergeCell ref="BRG16:BRG17"/>
    <mergeCell ref="BRH16:BRH17"/>
    <mergeCell ref="BRI16:BRI17"/>
    <mergeCell ref="BRJ16:BRJ17"/>
    <mergeCell ref="BRK16:BRK17"/>
    <mergeCell ref="BRL16:BRL17"/>
    <mergeCell ref="BRM16:BRM17"/>
    <mergeCell ref="BRN16:BRN17"/>
    <mergeCell ref="BRO16:BRO17"/>
    <mergeCell ref="BSH16:BSH17"/>
    <mergeCell ref="BSI16:BSI17"/>
    <mergeCell ref="BSJ16:BSJ17"/>
    <mergeCell ref="BSK16:BSK17"/>
    <mergeCell ref="BSL16:BSL17"/>
    <mergeCell ref="BSM16:BSM17"/>
    <mergeCell ref="BSN16:BSN17"/>
    <mergeCell ref="BSO16:BSO17"/>
    <mergeCell ref="BSP16:BSP17"/>
    <mergeCell ref="BRY16:BRY17"/>
    <mergeCell ref="BRZ16:BRZ17"/>
    <mergeCell ref="BSA16:BSA17"/>
    <mergeCell ref="BSB16:BSB17"/>
    <mergeCell ref="BSC16:BSC17"/>
    <mergeCell ref="BSD16:BSD17"/>
    <mergeCell ref="BSE16:BSE17"/>
    <mergeCell ref="BSF16:BSF17"/>
    <mergeCell ref="BSG16:BSG17"/>
    <mergeCell ref="BSZ16:BSZ17"/>
    <mergeCell ref="BTA16:BTA17"/>
    <mergeCell ref="BTB16:BTB17"/>
    <mergeCell ref="BTC16:BTC17"/>
    <mergeCell ref="BTD16:BTD17"/>
    <mergeCell ref="BTE16:BTE17"/>
    <mergeCell ref="BTF16:BTF17"/>
    <mergeCell ref="BTG16:BTG17"/>
    <mergeCell ref="BTH16:BTH17"/>
    <mergeCell ref="BSQ16:BSQ17"/>
    <mergeCell ref="BSR16:BSR17"/>
    <mergeCell ref="BSS16:BSS17"/>
    <mergeCell ref="BST16:BST17"/>
    <mergeCell ref="BSU16:BSU17"/>
    <mergeCell ref="BSV16:BSV17"/>
    <mergeCell ref="BSW16:BSW17"/>
    <mergeCell ref="BSX16:BSX17"/>
    <mergeCell ref="BSY16:BSY17"/>
    <mergeCell ref="BTR16:BTR17"/>
    <mergeCell ref="BTS16:BTS17"/>
    <mergeCell ref="BTT16:BTT17"/>
    <mergeCell ref="BTU16:BTU17"/>
    <mergeCell ref="BTV16:BTV17"/>
    <mergeCell ref="BTW16:BTW17"/>
    <mergeCell ref="BTX16:BTX17"/>
    <mergeCell ref="BTY16:BTY17"/>
    <mergeCell ref="BTZ16:BTZ17"/>
    <mergeCell ref="BTI16:BTI17"/>
    <mergeCell ref="BTJ16:BTJ17"/>
    <mergeCell ref="BTK16:BTK17"/>
    <mergeCell ref="BTL16:BTL17"/>
    <mergeCell ref="BTM16:BTM17"/>
    <mergeCell ref="BTN16:BTN17"/>
    <mergeCell ref="BTO16:BTO17"/>
    <mergeCell ref="BTP16:BTP17"/>
    <mergeCell ref="BTQ16:BTQ17"/>
    <mergeCell ref="BUJ16:BUJ17"/>
    <mergeCell ref="BUK16:BUK17"/>
    <mergeCell ref="BUL16:BUL17"/>
    <mergeCell ref="BUM16:BUM17"/>
    <mergeCell ref="BUN16:BUN17"/>
    <mergeCell ref="BUO16:BUO17"/>
    <mergeCell ref="BUP16:BUP17"/>
    <mergeCell ref="BUQ16:BUQ17"/>
    <mergeCell ref="BUR16:BUR17"/>
    <mergeCell ref="BUA16:BUA17"/>
    <mergeCell ref="BUB16:BUB17"/>
    <mergeCell ref="BUC16:BUC17"/>
    <mergeCell ref="BUD16:BUD17"/>
    <mergeCell ref="BUE16:BUE17"/>
    <mergeCell ref="BUF16:BUF17"/>
    <mergeCell ref="BUG16:BUG17"/>
    <mergeCell ref="BUH16:BUH17"/>
    <mergeCell ref="BUI16:BUI17"/>
    <mergeCell ref="BVB16:BVB17"/>
    <mergeCell ref="BVC16:BVC17"/>
    <mergeCell ref="BVD16:BVD17"/>
    <mergeCell ref="BVE16:BVE17"/>
    <mergeCell ref="BVF16:BVF17"/>
    <mergeCell ref="BVG16:BVG17"/>
    <mergeCell ref="BVH16:BVH17"/>
    <mergeCell ref="BVI16:BVI17"/>
    <mergeCell ref="BVJ16:BVJ17"/>
    <mergeCell ref="BUS16:BUS17"/>
    <mergeCell ref="BUT16:BUT17"/>
    <mergeCell ref="BUU16:BUU17"/>
    <mergeCell ref="BUV16:BUV17"/>
    <mergeCell ref="BUW16:BUW17"/>
    <mergeCell ref="BUX16:BUX17"/>
    <mergeCell ref="BUY16:BUY17"/>
    <mergeCell ref="BUZ16:BUZ17"/>
    <mergeCell ref="BVA16:BVA17"/>
    <mergeCell ref="BVT16:BVT17"/>
    <mergeCell ref="BVU16:BVU17"/>
    <mergeCell ref="BVV16:BVV17"/>
    <mergeCell ref="BVW16:BVW17"/>
    <mergeCell ref="BVX16:BVX17"/>
    <mergeCell ref="BVY16:BVY17"/>
    <mergeCell ref="BVZ16:BVZ17"/>
    <mergeCell ref="BWA16:BWA17"/>
    <mergeCell ref="BWB16:BWB17"/>
    <mergeCell ref="BVK16:BVK17"/>
    <mergeCell ref="BVL16:BVL17"/>
    <mergeCell ref="BVM16:BVM17"/>
    <mergeCell ref="BVN16:BVN17"/>
    <mergeCell ref="BVO16:BVO17"/>
    <mergeCell ref="BVP16:BVP17"/>
    <mergeCell ref="BVQ16:BVQ17"/>
    <mergeCell ref="BVR16:BVR17"/>
    <mergeCell ref="BVS16:BVS17"/>
    <mergeCell ref="BWL16:BWL17"/>
    <mergeCell ref="BWM16:BWM17"/>
    <mergeCell ref="BWN16:BWN17"/>
    <mergeCell ref="BWO16:BWO17"/>
    <mergeCell ref="BWP16:BWP17"/>
    <mergeCell ref="BWQ16:BWQ17"/>
    <mergeCell ref="BWR16:BWR17"/>
    <mergeCell ref="BWS16:BWS17"/>
    <mergeCell ref="BWT16:BWT17"/>
    <mergeCell ref="BWC16:BWC17"/>
    <mergeCell ref="BWD16:BWD17"/>
    <mergeCell ref="BWE16:BWE17"/>
    <mergeCell ref="BWF16:BWF17"/>
    <mergeCell ref="BWG16:BWG17"/>
    <mergeCell ref="BWH16:BWH17"/>
    <mergeCell ref="BWI16:BWI17"/>
    <mergeCell ref="BWJ16:BWJ17"/>
    <mergeCell ref="BWK16:BWK17"/>
    <mergeCell ref="BXD16:BXD17"/>
    <mergeCell ref="BXE16:BXE17"/>
    <mergeCell ref="BXF16:BXF17"/>
    <mergeCell ref="BXG16:BXG17"/>
    <mergeCell ref="BXH16:BXH17"/>
    <mergeCell ref="BXI16:BXI17"/>
    <mergeCell ref="BXJ16:BXJ17"/>
    <mergeCell ref="BXK16:BXK17"/>
    <mergeCell ref="BXL16:BXL17"/>
    <mergeCell ref="BWU16:BWU17"/>
    <mergeCell ref="BWV16:BWV17"/>
    <mergeCell ref="BWW16:BWW17"/>
    <mergeCell ref="BWX16:BWX17"/>
    <mergeCell ref="BWY16:BWY17"/>
    <mergeCell ref="BWZ16:BWZ17"/>
    <mergeCell ref="BXA16:BXA17"/>
    <mergeCell ref="BXB16:BXB17"/>
    <mergeCell ref="BXC16:BXC17"/>
    <mergeCell ref="BXV16:BXV17"/>
    <mergeCell ref="BXW16:BXW17"/>
    <mergeCell ref="BXX16:BXX17"/>
    <mergeCell ref="BXY16:BXY17"/>
    <mergeCell ref="BXZ16:BXZ17"/>
    <mergeCell ref="BYA16:BYA17"/>
    <mergeCell ref="BYB16:BYB17"/>
    <mergeCell ref="BYC16:BYC17"/>
    <mergeCell ref="BYD16:BYD17"/>
    <mergeCell ref="BXM16:BXM17"/>
    <mergeCell ref="BXN16:BXN17"/>
    <mergeCell ref="BXO16:BXO17"/>
    <mergeCell ref="BXP16:BXP17"/>
    <mergeCell ref="BXQ16:BXQ17"/>
    <mergeCell ref="BXR16:BXR17"/>
    <mergeCell ref="BXS16:BXS17"/>
    <mergeCell ref="BXT16:BXT17"/>
    <mergeCell ref="BXU16:BXU17"/>
    <mergeCell ref="BYN16:BYN17"/>
    <mergeCell ref="BYO16:BYO17"/>
    <mergeCell ref="BYP16:BYP17"/>
    <mergeCell ref="BYQ16:BYQ17"/>
    <mergeCell ref="BYR16:BYR17"/>
    <mergeCell ref="BYS16:BYS17"/>
    <mergeCell ref="BYT16:BYT17"/>
    <mergeCell ref="BYU16:BYU17"/>
    <mergeCell ref="BYV16:BYV17"/>
    <mergeCell ref="BYE16:BYE17"/>
    <mergeCell ref="BYF16:BYF17"/>
    <mergeCell ref="BYG16:BYG17"/>
    <mergeCell ref="BYH16:BYH17"/>
    <mergeCell ref="BYI16:BYI17"/>
    <mergeCell ref="BYJ16:BYJ17"/>
    <mergeCell ref="BYK16:BYK17"/>
    <mergeCell ref="BYL16:BYL17"/>
    <mergeCell ref="BYM16:BYM17"/>
    <mergeCell ref="BZF16:BZF17"/>
    <mergeCell ref="BZG16:BZG17"/>
    <mergeCell ref="BZH16:BZH17"/>
    <mergeCell ref="BZI16:BZI17"/>
    <mergeCell ref="BZJ16:BZJ17"/>
    <mergeCell ref="BZK16:BZK17"/>
    <mergeCell ref="BZL16:BZL17"/>
    <mergeCell ref="BZM16:BZM17"/>
    <mergeCell ref="BZN16:BZN17"/>
    <mergeCell ref="BYW16:BYW17"/>
    <mergeCell ref="BYX16:BYX17"/>
    <mergeCell ref="BYY16:BYY17"/>
    <mergeCell ref="BYZ16:BYZ17"/>
    <mergeCell ref="BZA16:BZA17"/>
    <mergeCell ref="BZB16:BZB17"/>
    <mergeCell ref="BZC16:BZC17"/>
    <mergeCell ref="BZD16:BZD17"/>
    <mergeCell ref="BZE16:BZE17"/>
    <mergeCell ref="BZX16:BZX17"/>
    <mergeCell ref="BZY16:BZY17"/>
    <mergeCell ref="BZZ16:BZZ17"/>
    <mergeCell ref="CAA16:CAA17"/>
    <mergeCell ref="CAB16:CAB17"/>
    <mergeCell ref="CAC16:CAC17"/>
    <mergeCell ref="CAD16:CAD17"/>
    <mergeCell ref="CAE16:CAE17"/>
    <mergeCell ref="CAF16:CAF17"/>
    <mergeCell ref="BZO16:BZO17"/>
    <mergeCell ref="BZP16:BZP17"/>
    <mergeCell ref="BZQ16:BZQ17"/>
    <mergeCell ref="BZR16:BZR17"/>
    <mergeCell ref="BZS16:BZS17"/>
    <mergeCell ref="BZT16:BZT17"/>
    <mergeCell ref="BZU16:BZU17"/>
    <mergeCell ref="BZV16:BZV17"/>
    <mergeCell ref="BZW16:BZW17"/>
    <mergeCell ref="CAP16:CAP17"/>
    <mergeCell ref="CAQ16:CAQ17"/>
    <mergeCell ref="CAR16:CAR17"/>
    <mergeCell ref="CAS16:CAS17"/>
    <mergeCell ref="CAT16:CAT17"/>
    <mergeCell ref="CAU16:CAU17"/>
    <mergeCell ref="CAV16:CAV17"/>
    <mergeCell ref="CAW16:CAW17"/>
    <mergeCell ref="CAX16:CAX17"/>
    <mergeCell ref="CAG16:CAG17"/>
    <mergeCell ref="CAH16:CAH17"/>
    <mergeCell ref="CAI16:CAI17"/>
    <mergeCell ref="CAJ16:CAJ17"/>
    <mergeCell ref="CAK16:CAK17"/>
    <mergeCell ref="CAL16:CAL17"/>
    <mergeCell ref="CAM16:CAM17"/>
    <mergeCell ref="CAN16:CAN17"/>
    <mergeCell ref="CAO16:CAO17"/>
    <mergeCell ref="CBH16:CBH17"/>
    <mergeCell ref="CBI16:CBI17"/>
    <mergeCell ref="CBJ16:CBJ17"/>
    <mergeCell ref="CBK16:CBK17"/>
    <mergeCell ref="CBL16:CBL17"/>
    <mergeCell ref="CBM16:CBM17"/>
    <mergeCell ref="CBN16:CBN17"/>
    <mergeCell ref="CBO16:CBO17"/>
    <mergeCell ref="CBP16:CBP17"/>
    <mergeCell ref="CAY16:CAY17"/>
    <mergeCell ref="CAZ16:CAZ17"/>
    <mergeCell ref="CBA16:CBA17"/>
    <mergeCell ref="CBB16:CBB17"/>
    <mergeCell ref="CBC16:CBC17"/>
    <mergeCell ref="CBD16:CBD17"/>
    <mergeCell ref="CBE16:CBE17"/>
    <mergeCell ref="CBF16:CBF17"/>
    <mergeCell ref="CBG16:CBG17"/>
    <mergeCell ref="CBZ16:CBZ17"/>
    <mergeCell ref="CCA16:CCA17"/>
    <mergeCell ref="CCB16:CCB17"/>
    <mergeCell ref="CCC16:CCC17"/>
    <mergeCell ref="CCD16:CCD17"/>
    <mergeCell ref="CCE16:CCE17"/>
    <mergeCell ref="CCF16:CCF17"/>
    <mergeCell ref="CCG16:CCG17"/>
    <mergeCell ref="CCH16:CCH17"/>
    <mergeCell ref="CBQ16:CBQ17"/>
    <mergeCell ref="CBR16:CBR17"/>
    <mergeCell ref="CBS16:CBS17"/>
    <mergeCell ref="CBT16:CBT17"/>
    <mergeCell ref="CBU16:CBU17"/>
    <mergeCell ref="CBV16:CBV17"/>
    <mergeCell ref="CBW16:CBW17"/>
    <mergeCell ref="CBX16:CBX17"/>
    <mergeCell ref="CBY16:CBY17"/>
    <mergeCell ref="CCR16:CCR17"/>
    <mergeCell ref="CCS16:CCS17"/>
    <mergeCell ref="CCT16:CCT17"/>
    <mergeCell ref="CCU16:CCU17"/>
    <mergeCell ref="CCV16:CCV17"/>
    <mergeCell ref="CCW16:CCW17"/>
    <mergeCell ref="CCX16:CCX17"/>
    <mergeCell ref="CCY16:CCY17"/>
    <mergeCell ref="CCZ16:CCZ17"/>
    <mergeCell ref="CCI16:CCI17"/>
    <mergeCell ref="CCJ16:CCJ17"/>
    <mergeCell ref="CCK16:CCK17"/>
    <mergeCell ref="CCL16:CCL17"/>
    <mergeCell ref="CCM16:CCM17"/>
    <mergeCell ref="CCN16:CCN17"/>
    <mergeCell ref="CCO16:CCO17"/>
    <mergeCell ref="CCP16:CCP17"/>
    <mergeCell ref="CCQ16:CCQ17"/>
    <mergeCell ref="CDJ16:CDJ17"/>
    <mergeCell ref="CDK16:CDK17"/>
    <mergeCell ref="CDL16:CDL17"/>
    <mergeCell ref="CDM16:CDM17"/>
    <mergeCell ref="CDN16:CDN17"/>
    <mergeCell ref="CDO16:CDO17"/>
    <mergeCell ref="CDP16:CDP17"/>
    <mergeCell ref="CDQ16:CDQ17"/>
    <mergeCell ref="CDR16:CDR17"/>
    <mergeCell ref="CDA16:CDA17"/>
    <mergeCell ref="CDB16:CDB17"/>
    <mergeCell ref="CDC16:CDC17"/>
    <mergeCell ref="CDD16:CDD17"/>
    <mergeCell ref="CDE16:CDE17"/>
    <mergeCell ref="CDF16:CDF17"/>
    <mergeCell ref="CDG16:CDG17"/>
    <mergeCell ref="CDH16:CDH17"/>
    <mergeCell ref="CDI16:CDI17"/>
    <mergeCell ref="CEB16:CEB17"/>
    <mergeCell ref="CEC16:CEC17"/>
    <mergeCell ref="CED16:CED17"/>
    <mergeCell ref="CEE16:CEE17"/>
    <mergeCell ref="CEF16:CEF17"/>
    <mergeCell ref="CEG16:CEG17"/>
    <mergeCell ref="CEH16:CEH17"/>
    <mergeCell ref="CEI16:CEI17"/>
    <mergeCell ref="CEJ16:CEJ17"/>
    <mergeCell ref="CDS16:CDS17"/>
    <mergeCell ref="CDT16:CDT17"/>
    <mergeCell ref="CDU16:CDU17"/>
    <mergeCell ref="CDV16:CDV17"/>
    <mergeCell ref="CDW16:CDW17"/>
    <mergeCell ref="CDX16:CDX17"/>
    <mergeCell ref="CDY16:CDY17"/>
    <mergeCell ref="CDZ16:CDZ17"/>
    <mergeCell ref="CEA16:CEA17"/>
    <mergeCell ref="CET16:CET17"/>
    <mergeCell ref="CEU16:CEU17"/>
    <mergeCell ref="CEV16:CEV17"/>
    <mergeCell ref="CEW16:CEW17"/>
    <mergeCell ref="CEX16:CEX17"/>
    <mergeCell ref="CEY16:CEY17"/>
    <mergeCell ref="CEZ16:CEZ17"/>
    <mergeCell ref="CFA16:CFA17"/>
    <mergeCell ref="CFB16:CFB17"/>
    <mergeCell ref="CEK16:CEK17"/>
    <mergeCell ref="CEL16:CEL17"/>
    <mergeCell ref="CEM16:CEM17"/>
    <mergeCell ref="CEN16:CEN17"/>
    <mergeCell ref="CEO16:CEO17"/>
    <mergeCell ref="CEP16:CEP17"/>
    <mergeCell ref="CEQ16:CEQ17"/>
    <mergeCell ref="CER16:CER17"/>
    <mergeCell ref="CES16:CES17"/>
    <mergeCell ref="CFL16:CFL17"/>
    <mergeCell ref="CFM16:CFM17"/>
    <mergeCell ref="CFN16:CFN17"/>
    <mergeCell ref="CFO16:CFO17"/>
    <mergeCell ref="CFP16:CFP17"/>
    <mergeCell ref="CFQ16:CFQ17"/>
    <mergeCell ref="CFR16:CFR17"/>
    <mergeCell ref="CFS16:CFS17"/>
    <mergeCell ref="CFT16:CFT17"/>
    <mergeCell ref="CFC16:CFC17"/>
    <mergeCell ref="CFD16:CFD17"/>
    <mergeCell ref="CFE16:CFE17"/>
    <mergeCell ref="CFF16:CFF17"/>
    <mergeCell ref="CFG16:CFG17"/>
    <mergeCell ref="CFH16:CFH17"/>
    <mergeCell ref="CFI16:CFI17"/>
    <mergeCell ref="CFJ16:CFJ17"/>
    <mergeCell ref="CFK16:CFK17"/>
    <mergeCell ref="CGD16:CGD17"/>
    <mergeCell ref="CGE16:CGE17"/>
    <mergeCell ref="CGF16:CGF17"/>
    <mergeCell ref="CGG16:CGG17"/>
    <mergeCell ref="CGH16:CGH17"/>
    <mergeCell ref="CGI16:CGI17"/>
    <mergeCell ref="CGJ16:CGJ17"/>
    <mergeCell ref="CGK16:CGK17"/>
    <mergeCell ref="CGL16:CGL17"/>
    <mergeCell ref="CFU16:CFU17"/>
    <mergeCell ref="CFV16:CFV17"/>
    <mergeCell ref="CFW16:CFW17"/>
    <mergeCell ref="CFX16:CFX17"/>
    <mergeCell ref="CFY16:CFY17"/>
    <mergeCell ref="CFZ16:CFZ17"/>
    <mergeCell ref="CGA16:CGA17"/>
    <mergeCell ref="CGB16:CGB17"/>
    <mergeCell ref="CGC16:CGC17"/>
    <mergeCell ref="CGV16:CGV17"/>
    <mergeCell ref="CGW16:CGW17"/>
    <mergeCell ref="CGX16:CGX17"/>
    <mergeCell ref="CGY16:CGY17"/>
    <mergeCell ref="CGZ16:CGZ17"/>
    <mergeCell ref="CHA16:CHA17"/>
    <mergeCell ref="CHB16:CHB17"/>
    <mergeCell ref="CHC16:CHC17"/>
    <mergeCell ref="CHD16:CHD17"/>
    <mergeCell ref="CGM16:CGM17"/>
    <mergeCell ref="CGN16:CGN17"/>
    <mergeCell ref="CGO16:CGO17"/>
    <mergeCell ref="CGP16:CGP17"/>
    <mergeCell ref="CGQ16:CGQ17"/>
    <mergeCell ref="CGR16:CGR17"/>
    <mergeCell ref="CGS16:CGS17"/>
    <mergeCell ref="CGT16:CGT17"/>
    <mergeCell ref="CGU16:CGU17"/>
    <mergeCell ref="CHN16:CHN17"/>
    <mergeCell ref="CHO16:CHO17"/>
    <mergeCell ref="CHP16:CHP17"/>
    <mergeCell ref="CHQ16:CHQ17"/>
    <mergeCell ref="CHR16:CHR17"/>
    <mergeCell ref="CHS16:CHS17"/>
    <mergeCell ref="CHT16:CHT17"/>
    <mergeCell ref="CHU16:CHU17"/>
    <mergeCell ref="CHV16:CHV17"/>
    <mergeCell ref="CHE16:CHE17"/>
    <mergeCell ref="CHF16:CHF17"/>
    <mergeCell ref="CHG16:CHG17"/>
    <mergeCell ref="CHH16:CHH17"/>
    <mergeCell ref="CHI16:CHI17"/>
    <mergeCell ref="CHJ16:CHJ17"/>
    <mergeCell ref="CHK16:CHK17"/>
    <mergeCell ref="CHL16:CHL17"/>
    <mergeCell ref="CHM16:CHM17"/>
    <mergeCell ref="CIF16:CIF17"/>
    <mergeCell ref="CIG16:CIG17"/>
    <mergeCell ref="CIH16:CIH17"/>
    <mergeCell ref="CII16:CII17"/>
    <mergeCell ref="CIJ16:CIJ17"/>
    <mergeCell ref="CIK16:CIK17"/>
    <mergeCell ref="CIL16:CIL17"/>
    <mergeCell ref="CIM16:CIM17"/>
    <mergeCell ref="CIN16:CIN17"/>
    <mergeCell ref="CHW16:CHW17"/>
    <mergeCell ref="CHX16:CHX17"/>
    <mergeCell ref="CHY16:CHY17"/>
    <mergeCell ref="CHZ16:CHZ17"/>
    <mergeCell ref="CIA16:CIA17"/>
    <mergeCell ref="CIB16:CIB17"/>
    <mergeCell ref="CIC16:CIC17"/>
    <mergeCell ref="CID16:CID17"/>
    <mergeCell ref="CIE16:CIE17"/>
    <mergeCell ref="CIX16:CIX17"/>
    <mergeCell ref="CIY16:CIY17"/>
    <mergeCell ref="CIZ16:CIZ17"/>
    <mergeCell ref="CJA16:CJA17"/>
    <mergeCell ref="CJB16:CJB17"/>
    <mergeCell ref="CJC16:CJC17"/>
    <mergeCell ref="CJD16:CJD17"/>
    <mergeCell ref="CJE16:CJE17"/>
    <mergeCell ref="CJF16:CJF17"/>
    <mergeCell ref="CIO16:CIO17"/>
    <mergeCell ref="CIP16:CIP17"/>
    <mergeCell ref="CIQ16:CIQ17"/>
    <mergeCell ref="CIR16:CIR17"/>
    <mergeCell ref="CIS16:CIS17"/>
    <mergeCell ref="CIT16:CIT17"/>
    <mergeCell ref="CIU16:CIU17"/>
    <mergeCell ref="CIV16:CIV17"/>
    <mergeCell ref="CIW16:CIW17"/>
    <mergeCell ref="CJP16:CJP17"/>
    <mergeCell ref="CJQ16:CJQ17"/>
    <mergeCell ref="CJR16:CJR17"/>
    <mergeCell ref="CJS16:CJS17"/>
    <mergeCell ref="CJT16:CJT17"/>
    <mergeCell ref="CJU16:CJU17"/>
    <mergeCell ref="CJV16:CJV17"/>
    <mergeCell ref="CJW16:CJW17"/>
    <mergeCell ref="CJX16:CJX17"/>
    <mergeCell ref="CJG16:CJG17"/>
    <mergeCell ref="CJH16:CJH17"/>
    <mergeCell ref="CJI16:CJI17"/>
    <mergeCell ref="CJJ16:CJJ17"/>
    <mergeCell ref="CJK16:CJK17"/>
    <mergeCell ref="CJL16:CJL17"/>
    <mergeCell ref="CJM16:CJM17"/>
    <mergeCell ref="CJN16:CJN17"/>
    <mergeCell ref="CJO16:CJO17"/>
    <mergeCell ref="CKH16:CKH17"/>
    <mergeCell ref="CKI16:CKI17"/>
    <mergeCell ref="CKJ16:CKJ17"/>
    <mergeCell ref="CKK16:CKK17"/>
    <mergeCell ref="CKL16:CKL17"/>
    <mergeCell ref="CKM16:CKM17"/>
    <mergeCell ref="CKN16:CKN17"/>
    <mergeCell ref="CKO16:CKO17"/>
    <mergeCell ref="CKP16:CKP17"/>
    <mergeCell ref="CJY16:CJY17"/>
    <mergeCell ref="CJZ16:CJZ17"/>
    <mergeCell ref="CKA16:CKA17"/>
    <mergeCell ref="CKB16:CKB17"/>
    <mergeCell ref="CKC16:CKC17"/>
    <mergeCell ref="CKD16:CKD17"/>
    <mergeCell ref="CKE16:CKE17"/>
    <mergeCell ref="CKF16:CKF17"/>
    <mergeCell ref="CKG16:CKG17"/>
    <mergeCell ref="CKZ16:CKZ17"/>
    <mergeCell ref="CLA16:CLA17"/>
    <mergeCell ref="CLB16:CLB17"/>
    <mergeCell ref="CLC16:CLC17"/>
    <mergeCell ref="CLD16:CLD17"/>
    <mergeCell ref="CLE16:CLE17"/>
    <mergeCell ref="CLF16:CLF17"/>
    <mergeCell ref="CLG16:CLG17"/>
    <mergeCell ref="CLH16:CLH17"/>
    <mergeCell ref="CKQ16:CKQ17"/>
    <mergeCell ref="CKR16:CKR17"/>
    <mergeCell ref="CKS16:CKS17"/>
    <mergeCell ref="CKT16:CKT17"/>
    <mergeCell ref="CKU16:CKU17"/>
    <mergeCell ref="CKV16:CKV17"/>
    <mergeCell ref="CKW16:CKW17"/>
    <mergeCell ref="CKX16:CKX17"/>
    <mergeCell ref="CKY16:CKY17"/>
    <mergeCell ref="CLR16:CLR17"/>
    <mergeCell ref="CLS16:CLS17"/>
    <mergeCell ref="CLT16:CLT17"/>
    <mergeCell ref="CLU16:CLU17"/>
    <mergeCell ref="CLV16:CLV17"/>
    <mergeCell ref="CLW16:CLW17"/>
    <mergeCell ref="CLX16:CLX17"/>
    <mergeCell ref="CLY16:CLY17"/>
    <mergeCell ref="CLZ16:CLZ17"/>
    <mergeCell ref="CLI16:CLI17"/>
    <mergeCell ref="CLJ16:CLJ17"/>
    <mergeCell ref="CLK16:CLK17"/>
    <mergeCell ref="CLL16:CLL17"/>
    <mergeCell ref="CLM16:CLM17"/>
    <mergeCell ref="CLN16:CLN17"/>
    <mergeCell ref="CLO16:CLO17"/>
    <mergeCell ref="CLP16:CLP17"/>
    <mergeCell ref="CLQ16:CLQ17"/>
    <mergeCell ref="CMJ16:CMJ17"/>
    <mergeCell ref="CMK16:CMK17"/>
    <mergeCell ref="CML16:CML17"/>
    <mergeCell ref="CMM16:CMM17"/>
    <mergeCell ref="CMN16:CMN17"/>
    <mergeCell ref="CMO16:CMO17"/>
    <mergeCell ref="CMP16:CMP17"/>
    <mergeCell ref="CMQ16:CMQ17"/>
    <mergeCell ref="CMR16:CMR17"/>
    <mergeCell ref="CMA16:CMA17"/>
    <mergeCell ref="CMB16:CMB17"/>
    <mergeCell ref="CMC16:CMC17"/>
    <mergeCell ref="CMD16:CMD17"/>
    <mergeCell ref="CME16:CME17"/>
    <mergeCell ref="CMF16:CMF17"/>
    <mergeCell ref="CMG16:CMG17"/>
    <mergeCell ref="CMH16:CMH17"/>
    <mergeCell ref="CMI16:CMI17"/>
    <mergeCell ref="CNB16:CNB17"/>
    <mergeCell ref="CNC16:CNC17"/>
    <mergeCell ref="CND16:CND17"/>
    <mergeCell ref="CNE16:CNE17"/>
    <mergeCell ref="CNF16:CNF17"/>
    <mergeCell ref="CNG16:CNG17"/>
    <mergeCell ref="CNH16:CNH17"/>
    <mergeCell ref="CNI16:CNI17"/>
    <mergeCell ref="CNJ16:CNJ17"/>
    <mergeCell ref="CMS16:CMS17"/>
    <mergeCell ref="CMT16:CMT17"/>
    <mergeCell ref="CMU16:CMU17"/>
    <mergeCell ref="CMV16:CMV17"/>
    <mergeCell ref="CMW16:CMW17"/>
    <mergeCell ref="CMX16:CMX17"/>
    <mergeCell ref="CMY16:CMY17"/>
    <mergeCell ref="CMZ16:CMZ17"/>
    <mergeCell ref="CNA16:CNA17"/>
    <mergeCell ref="CNT16:CNT17"/>
    <mergeCell ref="CNU16:CNU17"/>
    <mergeCell ref="CNV16:CNV17"/>
    <mergeCell ref="CNW16:CNW17"/>
    <mergeCell ref="CNX16:CNX17"/>
    <mergeCell ref="CNY16:CNY17"/>
    <mergeCell ref="CNZ16:CNZ17"/>
    <mergeCell ref="COA16:COA17"/>
    <mergeCell ref="COB16:COB17"/>
    <mergeCell ref="CNK16:CNK17"/>
    <mergeCell ref="CNL16:CNL17"/>
    <mergeCell ref="CNM16:CNM17"/>
    <mergeCell ref="CNN16:CNN17"/>
    <mergeCell ref="CNO16:CNO17"/>
    <mergeCell ref="CNP16:CNP17"/>
    <mergeCell ref="CNQ16:CNQ17"/>
    <mergeCell ref="CNR16:CNR17"/>
    <mergeCell ref="CNS16:CNS17"/>
    <mergeCell ref="COL16:COL17"/>
    <mergeCell ref="COM16:COM17"/>
    <mergeCell ref="CON16:CON17"/>
    <mergeCell ref="COO16:COO17"/>
    <mergeCell ref="COP16:COP17"/>
    <mergeCell ref="COQ16:COQ17"/>
    <mergeCell ref="COR16:COR17"/>
    <mergeCell ref="COS16:COS17"/>
    <mergeCell ref="COT16:COT17"/>
    <mergeCell ref="COC16:COC17"/>
    <mergeCell ref="COD16:COD17"/>
    <mergeCell ref="COE16:COE17"/>
    <mergeCell ref="COF16:COF17"/>
    <mergeCell ref="COG16:COG17"/>
    <mergeCell ref="COH16:COH17"/>
    <mergeCell ref="COI16:COI17"/>
    <mergeCell ref="COJ16:COJ17"/>
    <mergeCell ref="COK16:COK17"/>
    <mergeCell ref="CPD16:CPD17"/>
    <mergeCell ref="CPE16:CPE17"/>
    <mergeCell ref="CPF16:CPF17"/>
    <mergeCell ref="CPG16:CPG17"/>
    <mergeCell ref="CPH16:CPH17"/>
    <mergeCell ref="CPI16:CPI17"/>
    <mergeCell ref="CPJ16:CPJ17"/>
    <mergeCell ref="CPK16:CPK17"/>
    <mergeCell ref="CPL16:CPL17"/>
    <mergeCell ref="COU16:COU17"/>
    <mergeCell ref="COV16:COV17"/>
    <mergeCell ref="COW16:COW17"/>
    <mergeCell ref="COX16:COX17"/>
    <mergeCell ref="COY16:COY17"/>
    <mergeCell ref="COZ16:COZ17"/>
    <mergeCell ref="CPA16:CPA17"/>
    <mergeCell ref="CPB16:CPB17"/>
    <mergeCell ref="CPC16:CPC17"/>
    <mergeCell ref="CPV16:CPV17"/>
    <mergeCell ref="CPW16:CPW17"/>
    <mergeCell ref="CPX16:CPX17"/>
    <mergeCell ref="CPY16:CPY17"/>
    <mergeCell ref="CPZ16:CPZ17"/>
    <mergeCell ref="CQA16:CQA17"/>
    <mergeCell ref="CQB16:CQB17"/>
    <mergeCell ref="CQC16:CQC17"/>
    <mergeCell ref="CQD16:CQD17"/>
    <mergeCell ref="CPM16:CPM17"/>
    <mergeCell ref="CPN16:CPN17"/>
    <mergeCell ref="CPO16:CPO17"/>
    <mergeCell ref="CPP16:CPP17"/>
    <mergeCell ref="CPQ16:CPQ17"/>
    <mergeCell ref="CPR16:CPR17"/>
    <mergeCell ref="CPS16:CPS17"/>
    <mergeCell ref="CPT16:CPT17"/>
    <mergeCell ref="CPU16:CPU17"/>
    <mergeCell ref="CQN16:CQN17"/>
    <mergeCell ref="CQO16:CQO17"/>
    <mergeCell ref="CQP16:CQP17"/>
    <mergeCell ref="CQQ16:CQQ17"/>
    <mergeCell ref="CQR16:CQR17"/>
    <mergeCell ref="CQS16:CQS17"/>
    <mergeCell ref="CQT16:CQT17"/>
    <mergeCell ref="CQU16:CQU17"/>
    <mergeCell ref="CQV16:CQV17"/>
    <mergeCell ref="CQE16:CQE17"/>
    <mergeCell ref="CQF16:CQF17"/>
    <mergeCell ref="CQG16:CQG17"/>
    <mergeCell ref="CQH16:CQH17"/>
    <mergeCell ref="CQI16:CQI17"/>
    <mergeCell ref="CQJ16:CQJ17"/>
    <mergeCell ref="CQK16:CQK17"/>
    <mergeCell ref="CQL16:CQL17"/>
    <mergeCell ref="CQM16:CQM17"/>
    <mergeCell ref="CRF16:CRF17"/>
    <mergeCell ref="CRG16:CRG17"/>
    <mergeCell ref="CRH16:CRH17"/>
    <mergeCell ref="CRI16:CRI17"/>
    <mergeCell ref="CRJ16:CRJ17"/>
    <mergeCell ref="CRK16:CRK17"/>
    <mergeCell ref="CRL16:CRL17"/>
    <mergeCell ref="CRM16:CRM17"/>
    <mergeCell ref="CRN16:CRN17"/>
    <mergeCell ref="CQW16:CQW17"/>
    <mergeCell ref="CQX16:CQX17"/>
    <mergeCell ref="CQY16:CQY17"/>
    <mergeCell ref="CQZ16:CQZ17"/>
    <mergeCell ref="CRA16:CRA17"/>
    <mergeCell ref="CRB16:CRB17"/>
    <mergeCell ref="CRC16:CRC17"/>
    <mergeCell ref="CRD16:CRD17"/>
    <mergeCell ref="CRE16:CRE17"/>
    <mergeCell ref="CRX16:CRX17"/>
    <mergeCell ref="CRY16:CRY17"/>
    <mergeCell ref="CRZ16:CRZ17"/>
    <mergeCell ref="CSA16:CSA17"/>
    <mergeCell ref="CSB16:CSB17"/>
    <mergeCell ref="CSC16:CSC17"/>
    <mergeCell ref="CSD16:CSD17"/>
    <mergeCell ref="CSE16:CSE17"/>
    <mergeCell ref="CSF16:CSF17"/>
    <mergeCell ref="CRO16:CRO17"/>
    <mergeCell ref="CRP16:CRP17"/>
    <mergeCell ref="CRQ16:CRQ17"/>
    <mergeCell ref="CRR16:CRR17"/>
    <mergeCell ref="CRS16:CRS17"/>
    <mergeCell ref="CRT16:CRT17"/>
    <mergeCell ref="CRU16:CRU17"/>
    <mergeCell ref="CRV16:CRV17"/>
    <mergeCell ref="CRW16:CRW17"/>
    <mergeCell ref="CSP16:CSP17"/>
    <mergeCell ref="CSQ16:CSQ17"/>
    <mergeCell ref="CSR16:CSR17"/>
    <mergeCell ref="CSS16:CSS17"/>
    <mergeCell ref="CST16:CST17"/>
    <mergeCell ref="CSU16:CSU17"/>
    <mergeCell ref="CSV16:CSV17"/>
    <mergeCell ref="CSW16:CSW17"/>
    <mergeCell ref="CSX16:CSX17"/>
    <mergeCell ref="CSG16:CSG17"/>
    <mergeCell ref="CSH16:CSH17"/>
    <mergeCell ref="CSI16:CSI17"/>
    <mergeCell ref="CSJ16:CSJ17"/>
    <mergeCell ref="CSK16:CSK17"/>
    <mergeCell ref="CSL16:CSL17"/>
    <mergeCell ref="CSM16:CSM17"/>
    <mergeCell ref="CSN16:CSN17"/>
    <mergeCell ref="CSO16:CSO17"/>
    <mergeCell ref="CTH16:CTH17"/>
    <mergeCell ref="CTI16:CTI17"/>
    <mergeCell ref="CTJ16:CTJ17"/>
    <mergeCell ref="CTK16:CTK17"/>
    <mergeCell ref="CTL16:CTL17"/>
    <mergeCell ref="CTM16:CTM17"/>
    <mergeCell ref="CTN16:CTN17"/>
    <mergeCell ref="CTO16:CTO17"/>
    <mergeCell ref="CTP16:CTP17"/>
    <mergeCell ref="CSY16:CSY17"/>
    <mergeCell ref="CSZ16:CSZ17"/>
    <mergeCell ref="CTA16:CTA17"/>
    <mergeCell ref="CTB16:CTB17"/>
    <mergeCell ref="CTC16:CTC17"/>
    <mergeCell ref="CTD16:CTD17"/>
    <mergeCell ref="CTE16:CTE17"/>
    <mergeCell ref="CTF16:CTF17"/>
    <mergeCell ref="CTG16:CTG17"/>
    <mergeCell ref="CTZ16:CTZ17"/>
    <mergeCell ref="CUA16:CUA17"/>
    <mergeCell ref="CUB16:CUB17"/>
    <mergeCell ref="CUC16:CUC17"/>
    <mergeCell ref="CUD16:CUD17"/>
    <mergeCell ref="CUE16:CUE17"/>
    <mergeCell ref="CUF16:CUF17"/>
    <mergeCell ref="CUG16:CUG17"/>
    <mergeCell ref="CUH16:CUH17"/>
    <mergeCell ref="CTQ16:CTQ17"/>
    <mergeCell ref="CTR16:CTR17"/>
    <mergeCell ref="CTS16:CTS17"/>
    <mergeCell ref="CTT16:CTT17"/>
    <mergeCell ref="CTU16:CTU17"/>
    <mergeCell ref="CTV16:CTV17"/>
    <mergeCell ref="CTW16:CTW17"/>
    <mergeCell ref="CTX16:CTX17"/>
    <mergeCell ref="CTY16:CTY17"/>
    <mergeCell ref="CUR16:CUR17"/>
    <mergeCell ref="CUS16:CUS17"/>
    <mergeCell ref="CUT16:CUT17"/>
    <mergeCell ref="CUU16:CUU17"/>
    <mergeCell ref="CUV16:CUV17"/>
    <mergeCell ref="CUW16:CUW17"/>
    <mergeCell ref="CUX16:CUX17"/>
    <mergeCell ref="CUY16:CUY17"/>
    <mergeCell ref="CUZ16:CUZ17"/>
    <mergeCell ref="CUI16:CUI17"/>
    <mergeCell ref="CUJ16:CUJ17"/>
    <mergeCell ref="CUK16:CUK17"/>
    <mergeCell ref="CUL16:CUL17"/>
    <mergeCell ref="CUM16:CUM17"/>
    <mergeCell ref="CUN16:CUN17"/>
    <mergeCell ref="CUO16:CUO17"/>
    <mergeCell ref="CUP16:CUP17"/>
    <mergeCell ref="CUQ16:CUQ17"/>
    <mergeCell ref="CVJ16:CVJ17"/>
    <mergeCell ref="CVK16:CVK17"/>
    <mergeCell ref="CVL16:CVL17"/>
    <mergeCell ref="CVM16:CVM17"/>
    <mergeCell ref="CVN16:CVN17"/>
    <mergeCell ref="CVO16:CVO17"/>
    <mergeCell ref="CVP16:CVP17"/>
    <mergeCell ref="CVQ16:CVQ17"/>
    <mergeCell ref="CVR16:CVR17"/>
    <mergeCell ref="CVA16:CVA17"/>
    <mergeCell ref="CVB16:CVB17"/>
    <mergeCell ref="CVC16:CVC17"/>
    <mergeCell ref="CVD16:CVD17"/>
    <mergeCell ref="CVE16:CVE17"/>
    <mergeCell ref="CVF16:CVF17"/>
    <mergeCell ref="CVG16:CVG17"/>
    <mergeCell ref="CVH16:CVH17"/>
    <mergeCell ref="CVI16:CVI17"/>
    <mergeCell ref="CWB16:CWB17"/>
    <mergeCell ref="CWC16:CWC17"/>
    <mergeCell ref="CWD16:CWD17"/>
    <mergeCell ref="CWE16:CWE17"/>
    <mergeCell ref="CWF16:CWF17"/>
    <mergeCell ref="CWG16:CWG17"/>
    <mergeCell ref="CWH16:CWH17"/>
    <mergeCell ref="CWI16:CWI17"/>
    <mergeCell ref="CWJ16:CWJ17"/>
    <mergeCell ref="CVS16:CVS17"/>
    <mergeCell ref="CVT16:CVT17"/>
    <mergeCell ref="CVU16:CVU17"/>
    <mergeCell ref="CVV16:CVV17"/>
    <mergeCell ref="CVW16:CVW17"/>
    <mergeCell ref="CVX16:CVX17"/>
    <mergeCell ref="CVY16:CVY17"/>
    <mergeCell ref="CVZ16:CVZ17"/>
    <mergeCell ref="CWA16:CWA17"/>
    <mergeCell ref="CWT16:CWT17"/>
    <mergeCell ref="CWU16:CWU17"/>
    <mergeCell ref="CWV16:CWV17"/>
    <mergeCell ref="CWW16:CWW17"/>
    <mergeCell ref="CWX16:CWX17"/>
    <mergeCell ref="CWY16:CWY17"/>
    <mergeCell ref="CWZ16:CWZ17"/>
    <mergeCell ref="CXA16:CXA17"/>
    <mergeCell ref="CXB16:CXB17"/>
    <mergeCell ref="CWK16:CWK17"/>
    <mergeCell ref="CWL16:CWL17"/>
    <mergeCell ref="CWM16:CWM17"/>
    <mergeCell ref="CWN16:CWN17"/>
    <mergeCell ref="CWO16:CWO17"/>
    <mergeCell ref="CWP16:CWP17"/>
    <mergeCell ref="CWQ16:CWQ17"/>
    <mergeCell ref="CWR16:CWR17"/>
    <mergeCell ref="CWS16:CWS17"/>
    <mergeCell ref="CXL16:CXL17"/>
    <mergeCell ref="CXM16:CXM17"/>
    <mergeCell ref="CXN16:CXN17"/>
    <mergeCell ref="CXO16:CXO17"/>
    <mergeCell ref="CXP16:CXP17"/>
    <mergeCell ref="CXQ16:CXQ17"/>
    <mergeCell ref="CXR16:CXR17"/>
    <mergeCell ref="CXS16:CXS17"/>
    <mergeCell ref="CXT16:CXT17"/>
    <mergeCell ref="CXC16:CXC17"/>
    <mergeCell ref="CXD16:CXD17"/>
    <mergeCell ref="CXE16:CXE17"/>
    <mergeCell ref="CXF16:CXF17"/>
    <mergeCell ref="CXG16:CXG17"/>
    <mergeCell ref="CXH16:CXH17"/>
    <mergeCell ref="CXI16:CXI17"/>
    <mergeCell ref="CXJ16:CXJ17"/>
    <mergeCell ref="CXK16:CXK17"/>
    <mergeCell ref="CYD16:CYD17"/>
    <mergeCell ref="CYE16:CYE17"/>
    <mergeCell ref="CYF16:CYF17"/>
    <mergeCell ref="CYG16:CYG17"/>
    <mergeCell ref="CYH16:CYH17"/>
    <mergeCell ref="CYI16:CYI17"/>
    <mergeCell ref="CYJ16:CYJ17"/>
    <mergeCell ref="CYK16:CYK17"/>
    <mergeCell ref="CYL16:CYL17"/>
    <mergeCell ref="CXU16:CXU17"/>
    <mergeCell ref="CXV16:CXV17"/>
    <mergeCell ref="CXW16:CXW17"/>
    <mergeCell ref="CXX16:CXX17"/>
    <mergeCell ref="CXY16:CXY17"/>
    <mergeCell ref="CXZ16:CXZ17"/>
    <mergeCell ref="CYA16:CYA17"/>
    <mergeCell ref="CYB16:CYB17"/>
    <mergeCell ref="CYC16:CYC17"/>
    <mergeCell ref="CYV16:CYV17"/>
    <mergeCell ref="CYW16:CYW17"/>
    <mergeCell ref="CYX16:CYX17"/>
    <mergeCell ref="CYY16:CYY17"/>
    <mergeCell ref="CYZ16:CYZ17"/>
    <mergeCell ref="CZA16:CZA17"/>
    <mergeCell ref="CZB16:CZB17"/>
    <mergeCell ref="CZC16:CZC17"/>
    <mergeCell ref="CZD16:CZD17"/>
    <mergeCell ref="CYM16:CYM17"/>
    <mergeCell ref="CYN16:CYN17"/>
    <mergeCell ref="CYO16:CYO17"/>
    <mergeCell ref="CYP16:CYP17"/>
    <mergeCell ref="CYQ16:CYQ17"/>
    <mergeCell ref="CYR16:CYR17"/>
    <mergeCell ref="CYS16:CYS17"/>
    <mergeCell ref="CYT16:CYT17"/>
    <mergeCell ref="CYU16:CYU17"/>
    <mergeCell ref="CZN16:CZN17"/>
    <mergeCell ref="CZO16:CZO17"/>
    <mergeCell ref="CZP16:CZP17"/>
    <mergeCell ref="CZQ16:CZQ17"/>
    <mergeCell ref="CZR16:CZR17"/>
    <mergeCell ref="CZS16:CZS17"/>
    <mergeCell ref="CZT16:CZT17"/>
    <mergeCell ref="CZU16:CZU17"/>
    <mergeCell ref="CZV16:CZV17"/>
    <mergeCell ref="CZE16:CZE17"/>
    <mergeCell ref="CZF16:CZF17"/>
    <mergeCell ref="CZG16:CZG17"/>
    <mergeCell ref="CZH16:CZH17"/>
    <mergeCell ref="CZI16:CZI17"/>
    <mergeCell ref="CZJ16:CZJ17"/>
    <mergeCell ref="CZK16:CZK17"/>
    <mergeCell ref="CZL16:CZL17"/>
    <mergeCell ref="CZM16:CZM17"/>
    <mergeCell ref="DAF16:DAF17"/>
    <mergeCell ref="DAG16:DAG17"/>
    <mergeCell ref="DAH16:DAH17"/>
    <mergeCell ref="DAI16:DAI17"/>
    <mergeCell ref="DAJ16:DAJ17"/>
    <mergeCell ref="DAK16:DAK17"/>
    <mergeCell ref="DAL16:DAL17"/>
    <mergeCell ref="DAM16:DAM17"/>
    <mergeCell ref="DAN16:DAN17"/>
    <mergeCell ref="CZW16:CZW17"/>
    <mergeCell ref="CZX16:CZX17"/>
    <mergeCell ref="CZY16:CZY17"/>
    <mergeCell ref="CZZ16:CZZ17"/>
    <mergeCell ref="DAA16:DAA17"/>
    <mergeCell ref="DAB16:DAB17"/>
    <mergeCell ref="DAC16:DAC17"/>
    <mergeCell ref="DAD16:DAD17"/>
    <mergeCell ref="DAE16:DAE17"/>
    <mergeCell ref="DAX16:DAX17"/>
    <mergeCell ref="DAY16:DAY17"/>
    <mergeCell ref="DAZ16:DAZ17"/>
    <mergeCell ref="DBA16:DBA17"/>
    <mergeCell ref="DBB16:DBB17"/>
    <mergeCell ref="DBC16:DBC17"/>
    <mergeCell ref="DBD16:DBD17"/>
    <mergeCell ref="DBE16:DBE17"/>
    <mergeCell ref="DBF16:DBF17"/>
    <mergeCell ref="DAO16:DAO17"/>
    <mergeCell ref="DAP16:DAP17"/>
    <mergeCell ref="DAQ16:DAQ17"/>
    <mergeCell ref="DAR16:DAR17"/>
    <mergeCell ref="DAS16:DAS17"/>
    <mergeCell ref="DAT16:DAT17"/>
    <mergeCell ref="DAU16:DAU17"/>
    <mergeCell ref="DAV16:DAV17"/>
    <mergeCell ref="DAW16:DAW17"/>
    <mergeCell ref="DBP16:DBP17"/>
    <mergeCell ref="DBQ16:DBQ17"/>
    <mergeCell ref="DBR16:DBR17"/>
    <mergeCell ref="DBS16:DBS17"/>
    <mergeCell ref="DBT16:DBT17"/>
    <mergeCell ref="DBU16:DBU17"/>
    <mergeCell ref="DBV16:DBV17"/>
    <mergeCell ref="DBW16:DBW17"/>
    <mergeCell ref="DBX16:DBX17"/>
    <mergeCell ref="DBG16:DBG17"/>
    <mergeCell ref="DBH16:DBH17"/>
    <mergeCell ref="DBI16:DBI17"/>
    <mergeCell ref="DBJ16:DBJ17"/>
    <mergeCell ref="DBK16:DBK17"/>
    <mergeCell ref="DBL16:DBL17"/>
    <mergeCell ref="DBM16:DBM17"/>
    <mergeCell ref="DBN16:DBN17"/>
    <mergeCell ref="DBO16:DBO17"/>
    <mergeCell ref="DCH16:DCH17"/>
    <mergeCell ref="DCI16:DCI17"/>
    <mergeCell ref="DCJ16:DCJ17"/>
    <mergeCell ref="DCK16:DCK17"/>
    <mergeCell ref="DCL16:DCL17"/>
    <mergeCell ref="DCM16:DCM17"/>
    <mergeCell ref="DCN16:DCN17"/>
    <mergeCell ref="DCO16:DCO17"/>
    <mergeCell ref="DCP16:DCP17"/>
    <mergeCell ref="DBY16:DBY17"/>
    <mergeCell ref="DBZ16:DBZ17"/>
    <mergeCell ref="DCA16:DCA17"/>
    <mergeCell ref="DCB16:DCB17"/>
    <mergeCell ref="DCC16:DCC17"/>
    <mergeCell ref="DCD16:DCD17"/>
    <mergeCell ref="DCE16:DCE17"/>
    <mergeCell ref="DCF16:DCF17"/>
    <mergeCell ref="DCG16:DCG17"/>
    <mergeCell ref="DCZ16:DCZ17"/>
    <mergeCell ref="DDA16:DDA17"/>
    <mergeCell ref="DDB16:DDB17"/>
    <mergeCell ref="DDC16:DDC17"/>
    <mergeCell ref="DDD16:DDD17"/>
    <mergeCell ref="DDE16:DDE17"/>
    <mergeCell ref="DDF16:DDF17"/>
    <mergeCell ref="DDG16:DDG17"/>
    <mergeCell ref="DDH16:DDH17"/>
    <mergeCell ref="DCQ16:DCQ17"/>
    <mergeCell ref="DCR16:DCR17"/>
    <mergeCell ref="DCS16:DCS17"/>
    <mergeCell ref="DCT16:DCT17"/>
    <mergeCell ref="DCU16:DCU17"/>
    <mergeCell ref="DCV16:DCV17"/>
    <mergeCell ref="DCW16:DCW17"/>
    <mergeCell ref="DCX16:DCX17"/>
    <mergeCell ref="DCY16:DCY17"/>
    <mergeCell ref="DDR16:DDR17"/>
    <mergeCell ref="DDS16:DDS17"/>
    <mergeCell ref="DDT16:DDT17"/>
    <mergeCell ref="DDU16:DDU17"/>
    <mergeCell ref="DDV16:DDV17"/>
    <mergeCell ref="DDW16:DDW17"/>
    <mergeCell ref="DDX16:DDX17"/>
    <mergeCell ref="DDY16:DDY17"/>
    <mergeCell ref="DDZ16:DDZ17"/>
    <mergeCell ref="DDI16:DDI17"/>
    <mergeCell ref="DDJ16:DDJ17"/>
    <mergeCell ref="DDK16:DDK17"/>
    <mergeCell ref="DDL16:DDL17"/>
    <mergeCell ref="DDM16:DDM17"/>
    <mergeCell ref="DDN16:DDN17"/>
    <mergeCell ref="DDO16:DDO17"/>
    <mergeCell ref="DDP16:DDP17"/>
    <mergeCell ref="DDQ16:DDQ17"/>
    <mergeCell ref="DEJ16:DEJ17"/>
    <mergeCell ref="DEK16:DEK17"/>
    <mergeCell ref="DEL16:DEL17"/>
    <mergeCell ref="DEM16:DEM17"/>
    <mergeCell ref="DEN16:DEN17"/>
    <mergeCell ref="DEO16:DEO17"/>
    <mergeCell ref="DEP16:DEP17"/>
    <mergeCell ref="DEQ16:DEQ17"/>
    <mergeCell ref="DER16:DER17"/>
    <mergeCell ref="DEA16:DEA17"/>
    <mergeCell ref="DEB16:DEB17"/>
    <mergeCell ref="DEC16:DEC17"/>
    <mergeCell ref="DED16:DED17"/>
    <mergeCell ref="DEE16:DEE17"/>
    <mergeCell ref="DEF16:DEF17"/>
    <mergeCell ref="DEG16:DEG17"/>
    <mergeCell ref="DEH16:DEH17"/>
    <mergeCell ref="DEI16:DEI17"/>
    <mergeCell ref="DFB16:DFB17"/>
    <mergeCell ref="DFC16:DFC17"/>
    <mergeCell ref="DFD16:DFD17"/>
    <mergeCell ref="DFE16:DFE17"/>
    <mergeCell ref="DFF16:DFF17"/>
    <mergeCell ref="DFG16:DFG17"/>
    <mergeCell ref="DFH16:DFH17"/>
    <mergeCell ref="DFI16:DFI17"/>
    <mergeCell ref="DFJ16:DFJ17"/>
    <mergeCell ref="DES16:DES17"/>
    <mergeCell ref="DET16:DET17"/>
    <mergeCell ref="DEU16:DEU17"/>
    <mergeCell ref="DEV16:DEV17"/>
    <mergeCell ref="DEW16:DEW17"/>
    <mergeCell ref="DEX16:DEX17"/>
    <mergeCell ref="DEY16:DEY17"/>
    <mergeCell ref="DEZ16:DEZ17"/>
    <mergeCell ref="DFA16:DFA17"/>
    <mergeCell ref="DFT16:DFT17"/>
    <mergeCell ref="DFU16:DFU17"/>
    <mergeCell ref="DFV16:DFV17"/>
    <mergeCell ref="DFW16:DFW17"/>
    <mergeCell ref="DFX16:DFX17"/>
    <mergeCell ref="DFY16:DFY17"/>
    <mergeCell ref="DFZ16:DFZ17"/>
    <mergeCell ref="DGA16:DGA17"/>
    <mergeCell ref="DGB16:DGB17"/>
    <mergeCell ref="DFK16:DFK17"/>
    <mergeCell ref="DFL16:DFL17"/>
    <mergeCell ref="DFM16:DFM17"/>
    <mergeCell ref="DFN16:DFN17"/>
    <mergeCell ref="DFO16:DFO17"/>
    <mergeCell ref="DFP16:DFP17"/>
    <mergeCell ref="DFQ16:DFQ17"/>
    <mergeCell ref="DFR16:DFR17"/>
    <mergeCell ref="DFS16:DFS17"/>
    <mergeCell ref="DGL16:DGL17"/>
    <mergeCell ref="DGM16:DGM17"/>
    <mergeCell ref="DGN16:DGN17"/>
    <mergeCell ref="DGO16:DGO17"/>
    <mergeCell ref="DGP16:DGP17"/>
    <mergeCell ref="DGQ16:DGQ17"/>
    <mergeCell ref="DGR16:DGR17"/>
    <mergeCell ref="DGS16:DGS17"/>
    <mergeCell ref="DGT16:DGT17"/>
    <mergeCell ref="DGC16:DGC17"/>
    <mergeCell ref="DGD16:DGD17"/>
    <mergeCell ref="DGE16:DGE17"/>
    <mergeCell ref="DGF16:DGF17"/>
    <mergeCell ref="DGG16:DGG17"/>
    <mergeCell ref="DGH16:DGH17"/>
    <mergeCell ref="DGI16:DGI17"/>
    <mergeCell ref="DGJ16:DGJ17"/>
    <mergeCell ref="DGK16:DGK17"/>
    <mergeCell ref="DHD16:DHD17"/>
    <mergeCell ref="DHE16:DHE17"/>
    <mergeCell ref="DHF16:DHF17"/>
    <mergeCell ref="DHG16:DHG17"/>
    <mergeCell ref="DHH16:DHH17"/>
    <mergeCell ref="DHI16:DHI17"/>
    <mergeCell ref="DHJ16:DHJ17"/>
    <mergeCell ref="DHK16:DHK17"/>
    <mergeCell ref="DHL16:DHL17"/>
    <mergeCell ref="DGU16:DGU17"/>
    <mergeCell ref="DGV16:DGV17"/>
    <mergeCell ref="DGW16:DGW17"/>
    <mergeCell ref="DGX16:DGX17"/>
    <mergeCell ref="DGY16:DGY17"/>
    <mergeCell ref="DGZ16:DGZ17"/>
    <mergeCell ref="DHA16:DHA17"/>
    <mergeCell ref="DHB16:DHB17"/>
    <mergeCell ref="DHC16:DHC17"/>
    <mergeCell ref="DHV16:DHV17"/>
    <mergeCell ref="DHW16:DHW17"/>
    <mergeCell ref="DHX16:DHX17"/>
    <mergeCell ref="DHY16:DHY17"/>
    <mergeCell ref="DHZ16:DHZ17"/>
    <mergeCell ref="DIA16:DIA17"/>
    <mergeCell ref="DIB16:DIB17"/>
    <mergeCell ref="DIC16:DIC17"/>
    <mergeCell ref="DID16:DID17"/>
    <mergeCell ref="DHM16:DHM17"/>
    <mergeCell ref="DHN16:DHN17"/>
    <mergeCell ref="DHO16:DHO17"/>
    <mergeCell ref="DHP16:DHP17"/>
    <mergeCell ref="DHQ16:DHQ17"/>
    <mergeCell ref="DHR16:DHR17"/>
    <mergeCell ref="DHS16:DHS17"/>
    <mergeCell ref="DHT16:DHT17"/>
    <mergeCell ref="DHU16:DHU17"/>
    <mergeCell ref="DIN16:DIN17"/>
    <mergeCell ref="DIO16:DIO17"/>
    <mergeCell ref="DIP16:DIP17"/>
    <mergeCell ref="DIQ16:DIQ17"/>
    <mergeCell ref="DIR16:DIR17"/>
    <mergeCell ref="DIS16:DIS17"/>
    <mergeCell ref="DIT16:DIT17"/>
    <mergeCell ref="DIU16:DIU17"/>
    <mergeCell ref="DIV16:DIV17"/>
    <mergeCell ref="DIE16:DIE17"/>
    <mergeCell ref="DIF16:DIF17"/>
    <mergeCell ref="DIG16:DIG17"/>
    <mergeCell ref="DIH16:DIH17"/>
    <mergeCell ref="DII16:DII17"/>
    <mergeCell ref="DIJ16:DIJ17"/>
    <mergeCell ref="DIK16:DIK17"/>
    <mergeCell ref="DIL16:DIL17"/>
    <mergeCell ref="DIM16:DIM17"/>
    <mergeCell ref="DJF16:DJF17"/>
    <mergeCell ref="DJG16:DJG17"/>
    <mergeCell ref="DJH16:DJH17"/>
    <mergeCell ref="DJI16:DJI17"/>
    <mergeCell ref="DJJ16:DJJ17"/>
    <mergeCell ref="DJK16:DJK17"/>
    <mergeCell ref="DJL16:DJL17"/>
    <mergeCell ref="DJM16:DJM17"/>
    <mergeCell ref="DJN16:DJN17"/>
    <mergeCell ref="DIW16:DIW17"/>
    <mergeCell ref="DIX16:DIX17"/>
    <mergeCell ref="DIY16:DIY17"/>
    <mergeCell ref="DIZ16:DIZ17"/>
    <mergeCell ref="DJA16:DJA17"/>
    <mergeCell ref="DJB16:DJB17"/>
    <mergeCell ref="DJC16:DJC17"/>
    <mergeCell ref="DJD16:DJD17"/>
    <mergeCell ref="DJE16:DJE17"/>
    <mergeCell ref="DJX16:DJX17"/>
    <mergeCell ref="DJY16:DJY17"/>
    <mergeCell ref="DJZ16:DJZ17"/>
    <mergeCell ref="DKA16:DKA17"/>
    <mergeCell ref="DKB16:DKB17"/>
    <mergeCell ref="DKC16:DKC17"/>
    <mergeCell ref="DKD16:DKD17"/>
    <mergeCell ref="DKE16:DKE17"/>
    <mergeCell ref="DKF16:DKF17"/>
    <mergeCell ref="DJO16:DJO17"/>
    <mergeCell ref="DJP16:DJP17"/>
    <mergeCell ref="DJQ16:DJQ17"/>
    <mergeCell ref="DJR16:DJR17"/>
    <mergeCell ref="DJS16:DJS17"/>
    <mergeCell ref="DJT16:DJT17"/>
    <mergeCell ref="DJU16:DJU17"/>
    <mergeCell ref="DJV16:DJV17"/>
    <mergeCell ref="DJW16:DJW17"/>
    <mergeCell ref="DKP16:DKP17"/>
    <mergeCell ref="DKQ16:DKQ17"/>
    <mergeCell ref="DKR16:DKR17"/>
    <mergeCell ref="DKS16:DKS17"/>
    <mergeCell ref="DKT16:DKT17"/>
    <mergeCell ref="DKU16:DKU17"/>
    <mergeCell ref="DKV16:DKV17"/>
    <mergeCell ref="DKW16:DKW17"/>
    <mergeCell ref="DKX16:DKX17"/>
    <mergeCell ref="DKG16:DKG17"/>
    <mergeCell ref="DKH16:DKH17"/>
    <mergeCell ref="DKI16:DKI17"/>
    <mergeCell ref="DKJ16:DKJ17"/>
    <mergeCell ref="DKK16:DKK17"/>
    <mergeCell ref="DKL16:DKL17"/>
    <mergeCell ref="DKM16:DKM17"/>
    <mergeCell ref="DKN16:DKN17"/>
    <mergeCell ref="DKO16:DKO17"/>
    <mergeCell ref="DLH16:DLH17"/>
    <mergeCell ref="DLI16:DLI17"/>
    <mergeCell ref="DLJ16:DLJ17"/>
    <mergeCell ref="DLK16:DLK17"/>
    <mergeCell ref="DLL16:DLL17"/>
    <mergeCell ref="DLM16:DLM17"/>
    <mergeCell ref="DLN16:DLN17"/>
    <mergeCell ref="DLO16:DLO17"/>
    <mergeCell ref="DLP16:DLP17"/>
    <mergeCell ref="DKY16:DKY17"/>
    <mergeCell ref="DKZ16:DKZ17"/>
    <mergeCell ref="DLA16:DLA17"/>
    <mergeCell ref="DLB16:DLB17"/>
    <mergeCell ref="DLC16:DLC17"/>
    <mergeCell ref="DLD16:DLD17"/>
    <mergeCell ref="DLE16:DLE17"/>
    <mergeCell ref="DLF16:DLF17"/>
    <mergeCell ref="DLG16:DLG17"/>
    <mergeCell ref="DLZ16:DLZ17"/>
    <mergeCell ref="DMA16:DMA17"/>
    <mergeCell ref="DMB16:DMB17"/>
    <mergeCell ref="DMC16:DMC17"/>
    <mergeCell ref="DMD16:DMD17"/>
    <mergeCell ref="DME16:DME17"/>
    <mergeCell ref="DMF16:DMF17"/>
    <mergeCell ref="DMG16:DMG17"/>
    <mergeCell ref="DMH16:DMH17"/>
    <mergeCell ref="DLQ16:DLQ17"/>
    <mergeCell ref="DLR16:DLR17"/>
    <mergeCell ref="DLS16:DLS17"/>
    <mergeCell ref="DLT16:DLT17"/>
    <mergeCell ref="DLU16:DLU17"/>
    <mergeCell ref="DLV16:DLV17"/>
    <mergeCell ref="DLW16:DLW17"/>
    <mergeCell ref="DLX16:DLX17"/>
    <mergeCell ref="DLY16:DLY17"/>
    <mergeCell ref="DMR16:DMR17"/>
    <mergeCell ref="DMS16:DMS17"/>
    <mergeCell ref="DMT16:DMT17"/>
    <mergeCell ref="DMU16:DMU17"/>
    <mergeCell ref="DMV16:DMV17"/>
    <mergeCell ref="DMW16:DMW17"/>
    <mergeCell ref="DMX16:DMX17"/>
    <mergeCell ref="DMY16:DMY17"/>
    <mergeCell ref="DMZ16:DMZ17"/>
    <mergeCell ref="DMI16:DMI17"/>
    <mergeCell ref="DMJ16:DMJ17"/>
    <mergeCell ref="DMK16:DMK17"/>
    <mergeCell ref="DML16:DML17"/>
    <mergeCell ref="DMM16:DMM17"/>
    <mergeCell ref="DMN16:DMN17"/>
    <mergeCell ref="DMO16:DMO17"/>
    <mergeCell ref="DMP16:DMP17"/>
    <mergeCell ref="DMQ16:DMQ17"/>
    <mergeCell ref="DNJ16:DNJ17"/>
    <mergeCell ref="DNK16:DNK17"/>
    <mergeCell ref="DNL16:DNL17"/>
    <mergeCell ref="DNM16:DNM17"/>
    <mergeCell ref="DNN16:DNN17"/>
    <mergeCell ref="DNO16:DNO17"/>
    <mergeCell ref="DNP16:DNP17"/>
    <mergeCell ref="DNQ16:DNQ17"/>
    <mergeCell ref="DNR16:DNR17"/>
    <mergeCell ref="DNA16:DNA17"/>
    <mergeCell ref="DNB16:DNB17"/>
    <mergeCell ref="DNC16:DNC17"/>
    <mergeCell ref="DND16:DND17"/>
    <mergeCell ref="DNE16:DNE17"/>
    <mergeCell ref="DNF16:DNF17"/>
    <mergeCell ref="DNG16:DNG17"/>
    <mergeCell ref="DNH16:DNH17"/>
    <mergeCell ref="DNI16:DNI17"/>
    <mergeCell ref="DOB16:DOB17"/>
    <mergeCell ref="DOC16:DOC17"/>
    <mergeCell ref="DOD16:DOD17"/>
    <mergeCell ref="DOE16:DOE17"/>
    <mergeCell ref="DOF16:DOF17"/>
    <mergeCell ref="DOG16:DOG17"/>
    <mergeCell ref="DOH16:DOH17"/>
    <mergeCell ref="DOI16:DOI17"/>
    <mergeCell ref="DOJ16:DOJ17"/>
    <mergeCell ref="DNS16:DNS17"/>
    <mergeCell ref="DNT16:DNT17"/>
    <mergeCell ref="DNU16:DNU17"/>
    <mergeCell ref="DNV16:DNV17"/>
    <mergeCell ref="DNW16:DNW17"/>
    <mergeCell ref="DNX16:DNX17"/>
    <mergeCell ref="DNY16:DNY17"/>
    <mergeCell ref="DNZ16:DNZ17"/>
    <mergeCell ref="DOA16:DOA17"/>
    <mergeCell ref="DOT16:DOT17"/>
    <mergeCell ref="DOU16:DOU17"/>
    <mergeCell ref="DOV16:DOV17"/>
    <mergeCell ref="DOW16:DOW17"/>
    <mergeCell ref="DOX16:DOX17"/>
    <mergeCell ref="DOY16:DOY17"/>
    <mergeCell ref="DOZ16:DOZ17"/>
    <mergeCell ref="DPA16:DPA17"/>
    <mergeCell ref="DPB16:DPB17"/>
    <mergeCell ref="DOK16:DOK17"/>
    <mergeCell ref="DOL16:DOL17"/>
    <mergeCell ref="DOM16:DOM17"/>
    <mergeCell ref="DON16:DON17"/>
    <mergeCell ref="DOO16:DOO17"/>
    <mergeCell ref="DOP16:DOP17"/>
    <mergeCell ref="DOQ16:DOQ17"/>
    <mergeCell ref="DOR16:DOR17"/>
    <mergeCell ref="DOS16:DOS17"/>
    <mergeCell ref="DPL16:DPL17"/>
    <mergeCell ref="DPM16:DPM17"/>
    <mergeCell ref="DPN16:DPN17"/>
    <mergeCell ref="DPO16:DPO17"/>
    <mergeCell ref="DPP16:DPP17"/>
    <mergeCell ref="DPQ16:DPQ17"/>
    <mergeCell ref="DPR16:DPR17"/>
    <mergeCell ref="DPS16:DPS17"/>
    <mergeCell ref="DPT16:DPT17"/>
    <mergeCell ref="DPC16:DPC17"/>
    <mergeCell ref="DPD16:DPD17"/>
    <mergeCell ref="DPE16:DPE17"/>
    <mergeCell ref="DPF16:DPF17"/>
    <mergeCell ref="DPG16:DPG17"/>
    <mergeCell ref="DPH16:DPH17"/>
    <mergeCell ref="DPI16:DPI17"/>
    <mergeCell ref="DPJ16:DPJ17"/>
    <mergeCell ref="DPK16:DPK17"/>
    <mergeCell ref="DQD16:DQD17"/>
    <mergeCell ref="DQE16:DQE17"/>
    <mergeCell ref="DQF16:DQF17"/>
    <mergeCell ref="DQG16:DQG17"/>
    <mergeCell ref="DQH16:DQH17"/>
    <mergeCell ref="DQI16:DQI17"/>
    <mergeCell ref="DQJ16:DQJ17"/>
    <mergeCell ref="DQK16:DQK17"/>
    <mergeCell ref="DQL16:DQL17"/>
    <mergeCell ref="DPU16:DPU17"/>
    <mergeCell ref="DPV16:DPV17"/>
    <mergeCell ref="DPW16:DPW17"/>
    <mergeCell ref="DPX16:DPX17"/>
    <mergeCell ref="DPY16:DPY17"/>
    <mergeCell ref="DPZ16:DPZ17"/>
    <mergeCell ref="DQA16:DQA17"/>
    <mergeCell ref="DQB16:DQB17"/>
    <mergeCell ref="DQC16:DQC17"/>
    <mergeCell ref="DQV16:DQV17"/>
    <mergeCell ref="DQW16:DQW17"/>
    <mergeCell ref="DQX16:DQX17"/>
    <mergeCell ref="DQY16:DQY17"/>
    <mergeCell ref="DQZ16:DQZ17"/>
    <mergeCell ref="DRA16:DRA17"/>
    <mergeCell ref="DRB16:DRB17"/>
    <mergeCell ref="DRC16:DRC17"/>
    <mergeCell ref="DRD16:DRD17"/>
    <mergeCell ref="DQM16:DQM17"/>
    <mergeCell ref="DQN16:DQN17"/>
    <mergeCell ref="DQO16:DQO17"/>
    <mergeCell ref="DQP16:DQP17"/>
    <mergeCell ref="DQQ16:DQQ17"/>
    <mergeCell ref="DQR16:DQR17"/>
    <mergeCell ref="DQS16:DQS17"/>
    <mergeCell ref="DQT16:DQT17"/>
    <mergeCell ref="DQU16:DQU17"/>
    <mergeCell ref="DRN16:DRN17"/>
    <mergeCell ref="DRO16:DRO17"/>
    <mergeCell ref="DRP16:DRP17"/>
    <mergeCell ref="DRQ16:DRQ17"/>
    <mergeCell ref="DRR16:DRR17"/>
    <mergeCell ref="DRS16:DRS17"/>
    <mergeCell ref="DRT16:DRT17"/>
    <mergeCell ref="DRU16:DRU17"/>
    <mergeCell ref="DRV16:DRV17"/>
    <mergeCell ref="DRE16:DRE17"/>
    <mergeCell ref="DRF16:DRF17"/>
    <mergeCell ref="DRG16:DRG17"/>
    <mergeCell ref="DRH16:DRH17"/>
    <mergeCell ref="DRI16:DRI17"/>
    <mergeCell ref="DRJ16:DRJ17"/>
    <mergeCell ref="DRK16:DRK17"/>
    <mergeCell ref="DRL16:DRL17"/>
    <mergeCell ref="DRM16:DRM17"/>
    <mergeCell ref="DSF16:DSF17"/>
    <mergeCell ref="DSG16:DSG17"/>
    <mergeCell ref="DSH16:DSH17"/>
    <mergeCell ref="DSI16:DSI17"/>
    <mergeCell ref="DSJ16:DSJ17"/>
    <mergeCell ref="DSK16:DSK17"/>
    <mergeCell ref="DSL16:DSL17"/>
    <mergeCell ref="DSM16:DSM17"/>
    <mergeCell ref="DSN16:DSN17"/>
    <mergeCell ref="DRW16:DRW17"/>
    <mergeCell ref="DRX16:DRX17"/>
    <mergeCell ref="DRY16:DRY17"/>
    <mergeCell ref="DRZ16:DRZ17"/>
    <mergeCell ref="DSA16:DSA17"/>
    <mergeCell ref="DSB16:DSB17"/>
    <mergeCell ref="DSC16:DSC17"/>
    <mergeCell ref="DSD16:DSD17"/>
    <mergeCell ref="DSE16:DSE17"/>
    <mergeCell ref="DSX16:DSX17"/>
    <mergeCell ref="DSY16:DSY17"/>
    <mergeCell ref="DSZ16:DSZ17"/>
    <mergeCell ref="DTA16:DTA17"/>
    <mergeCell ref="DTB16:DTB17"/>
    <mergeCell ref="DTC16:DTC17"/>
    <mergeCell ref="DTD16:DTD17"/>
    <mergeCell ref="DTE16:DTE17"/>
    <mergeCell ref="DTF16:DTF17"/>
    <mergeCell ref="DSO16:DSO17"/>
    <mergeCell ref="DSP16:DSP17"/>
    <mergeCell ref="DSQ16:DSQ17"/>
    <mergeCell ref="DSR16:DSR17"/>
    <mergeCell ref="DSS16:DSS17"/>
    <mergeCell ref="DST16:DST17"/>
    <mergeCell ref="DSU16:DSU17"/>
    <mergeCell ref="DSV16:DSV17"/>
    <mergeCell ref="DSW16:DSW17"/>
    <mergeCell ref="DTP16:DTP17"/>
    <mergeCell ref="DTQ16:DTQ17"/>
    <mergeCell ref="DTR16:DTR17"/>
    <mergeCell ref="DTS16:DTS17"/>
    <mergeCell ref="DTT16:DTT17"/>
    <mergeCell ref="DTU16:DTU17"/>
    <mergeCell ref="DTV16:DTV17"/>
    <mergeCell ref="DTW16:DTW17"/>
    <mergeCell ref="DTX16:DTX17"/>
    <mergeCell ref="DTG16:DTG17"/>
    <mergeCell ref="DTH16:DTH17"/>
    <mergeCell ref="DTI16:DTI17"/>
    <mergeCell ref="DTJ16:DTJ17"/>
    <mergeCell ref="DTK16:DTK17"/>
    <mergeCell ref="DTL16:DTL17"/>
    <mergeCell ref="DTM16:DTM17"/>
    <mergeCell ref="DTN16:DTN17"/>
    <mergeCell ref="DTO16:DTO17"/>
    <mergeCell ref="DUH16:DUH17"/>
    <mergeCell ref="DUI16:DUI17"/>
    <mergeCell ref="DUJ16:DUJ17"/>
    <mergeCell ref="DUK16:DUK17"/>
    <mergeCell ref="DUL16:DUL17"/>
    <mergeCell ref="DUM16:DUM17"/>
    <mergeCell ref="DUN16:DUN17"/>
    <mergeCell ref="DUO16:DUO17"/>
    <mergeCell ref="DUP16:DUP17"/>
    <mergeCell ref="DTY16:DTY17"/>
    <mergeCell ref="DTZ16:DTZ17"/>
    <mergeCell ref="DUA16:DUA17"/>
    <mergeCell ref="DUB16:DUB17"/>
    <mergeCell ref="DUC16:DUC17"/>
    <mergeCell ref="DUD16:DUD17"/>
    <mergeCell ref="DUE16:DUE17"/>
    <mergeCell ref="DUF16:DUF17"/>
    <mergeCell ref="DUG16:DUG17"/>
    <mergeCell ref="DUZ16:DUZ17"/>
    <mergeCell ref="DVA16:DVA17"/>
    <mergeCell ref="DVB16:DVB17"/>
    <mergeCell ref="DVC16:DVC17"/>
    <mergeCell ref="DVD16:DVD17"/>
    <mergeCell ref="DVE16:DVE17"/>
    <mergeCell ref="DVF16:DVF17"/>
    <mergeCell ref="DVG16:DVG17"/>
    <mergeCell ref="DVH16:DVH17"/>
    <mergeCell ref="DUQ16:DUQ17"/>
    <mergeCell ref="DUR16:DUR17"/>
    <mergeCell ref="DUS16:DUS17"/>
    <mergeCell ref="DUT16:DUT17"/>
    <mergeCell ref="DUU16:DUU17"/>
    <mergeCell ref="DUV16:DUV17"/>
    <mergeCell ref="DUW16:DUW17"/>
    <mergeCell ref="DUX16:DUX17"/>
    <mergeCell ref="DUY16:DUY17"/>
    <mergeCell ref="DVR16:DVR17"/>
    <mergeCell ref="DVS16:DVS17"/>
    <mergeCell ref="DVT16:DVT17"/>
    <mergeCell ref="DVU16:DVU17"/>
    <mergeCell ref="DVV16:DVV17"/>
    <mergeCell ref="DVW16:DVW17"/>
    <mergeCell ref="DVX16:DVX17"/>
    <mergeCell ref="DVY16:DVY17"/>
    <mergeCell ref="DVZ16:DVZ17"/>
    <mergeCell ref="DVI16:DVI17"/>
    <mergeCell ref="DVJ16:DVJ17"/>
    <mergeCell ref="DVK16:DVK17"/>
    <mergeCell ref="DVL16:DVL17"/>
    <mergeCell ref="DVM16:DVM17"/>
    <mergeCell ref="DVN16:DVN17"/>
    <mergeCell ref="DVO16:DVO17"/>
    <mergeCell ref="DVP16:DVP17"/>
    <mergeCell ref="DVQ16:DVQ17"/>
    <mergeCell ref="DWJ16:DWJ17"/>
    <mergeCell ref="DWK16:DWK17"/>
    <mergeCell ref="DWL16:DWL17"/>
    <mergeCell ref="DWM16:DWM17"/>
    <mergeCell ref="DWN16:DWN17"/>
    <mergeCell ref="DWO16:DWO17"/>
    <mergeCell ref="DWP16:DWP17"/>
    <mergeCell ref="DWQ16:DWQ17"/>
    <mergeCell ref="DWR16:DWR17"/>
    <mergeCell ref="DWA16:DWA17"/>
    <mergeCell ref="DWB16:DWB17"/>
    <mergeCell ref="DWC16:DWC17"/>
    <mergeCell ref="DWD16:DWD17"/>
    <mergeCell ref="DWE16:DWE17"/>
    <mergeCell ref="DWF16:DWF17"/>
    <mergeCell ref="DWG16:DWG17"/>
    <mergeCell ref="DWH16:DWH17"/>
    <mergeCell ref="DWI16:DWI17"/>
    <mergeCell ref="DXB16:DXB17"/>
    <mergeCell ref="DXC16:DXC17"/>
    <mergeCell ref="DXD16:DXD17"/>
    <mergeCell ref="DXE16:DXE17"/>
    <mergeCell ref="DXF16:DXF17"/>
    <mergeCell ref="DXG16:DXG17"/>
    <mergeCell ref="DXH16:DXH17"/>
    <mergeCell ref="DXI16:DXI17"/>
    <mergeCell ref="DXJ16:DXJ17"/>
    <mergeCell ref="DWS16:DWS17"/>
    <mergeCell ref="DWT16:DWT17"/>
    <mergeCell ref="DWU16:DWU17"/>
    <mergeCell ref="DWV16:DWV17"/>
    <mergeCell ref="DWW16:DWW17"/>
    <mergeCell ref="DWX16:DWX17"/>
    <mergeCell ref="DWY16:DWY17"/>
    <mergeCell ref="DWZ16:DWZ17"/>
    <mergeCell ref="DXA16:DXA17"/>
    <mergeCell ref="DXT16:DXT17"/>
    <mergeCell ref="DXU16:DXU17"/>
    <mergeCell ref="DXV16:DXV17"/>
    <mergeCell ref="DXW16:DXW17"/>
    <mergeCell ref="DXX16:DXX17"/>
    <mergeCell ref="DXY16:DXY17"/>
    <mergeCell ref="DXZ16:DXZ17"/>
    <mergeCell ref="DYA16:DYA17"/>
    <mergeCell ref="DYB16:DYB17"/>
    <mergeCell ref="DXK16:DXK17"/>
    <mergeCell ref="DXL16:DXL17"/>
    <mergeCell ref="DXM16:DXM17"/>
    <mergeCell ref="DXN16:DXN17"/>
    <mergeCell ref="DXO16:DXO17"/>
    <mergeCell ref="DXP16:DXP17"/>
    <mergeCell ref="DXQ16:DXQ17"/>
    <mergeCell ref="DXR16:DXR17"/>
    <mergeCell ref="DXS16:DXS17"/>
    <mergeCell ref="DYL16:DYL17"/>
    <mergeCell ref="DYM16:DYM17"/>
    <mergeCell ref="DYN16:DYN17"/>
    <mergeCell ref="DYO16:DYO17"/>
    <mergeCell ref="DYP16:DYP17"/>
    <mergeCell ref="DYQ16:DYQ17"/>
    <mergeCell ref="DYR16:DYR17"/>
    <mergeCell ref="DYS16:DYS17"/>
    <mergeCell ref="DYT16:DYT17"/>
    <mergeCell ref="DYC16:DYC17"/>
    <mergeCell ref="DYD16:DYD17"/>
    <mergeCell ref="DYE16:DYE17"/>
    <mergeCell ref="DYF16:DYF17"/>
    <mergeCell ref="DYG16:DYG17"/>
    <mergeCell ref="DYH16:DYH17"/>
    <mergeCell ref="DYI16:DYI17"/>
    <mergeCell ref="DYJ16:DYJ17"/>
    <mergeCell ref="DYK16:DYK17"/>
    <mergeCell ref="DZD16:DZD17"/>
    <mergeCell ref="DZE16:DZE17"/>
    <mergeCell ref="DZF16:DZF17"/>
    <mergeCell ref="DZG16:DZG17"/>
    <mergeCell ref="DZH16:DZH17"/>
    <mergeCell ref="DZI16:DZI17"/>
    <mergeCell ref="DZJ16:DZJ17"/>
    <mergeCell ref="DZK16:DZK17"/>
    <mergeCell ref="DZL16:DZL17"/>
    <mergeCell ref="DYU16:DYU17"/>
    <mergeCell ref="DYV16:DYV17"/>
    <mergeCell ref="DYW16:DYW17"/>
    <mergeCell ref="DYX16:DYX17"/>
    <mergeCell ref="DYY16:DYY17"/>
    <mergeCell ref="DYZ16:DYZ17"/>
    <mergeCell ref="DZA16:DZA17"/>
    <mergeCell ref="DZB16:DZB17"/>
    <mergeCell ref="DZC16:DZC17"/>
    <mergeCell ref="DZV16:DZV17"/>
    <mergeCell ref="DZW16:DZW17"/>
    <mergeCell ref="DZX16:DZX17"/>
    <mergeCell ref="DZY16:DZY17"/>
    <mergeCell ref="DZZ16:DZZ17"/>
    <mergeCell ref="EAA16:EAA17"/>
    <mergeCell ref="EAB16:EAB17"/>
    <mergeCell ref="EAC16:EAC17"/>
    <mergeCell ref="EAD16:EAD17"/>
    <mergeCell ref="DZM16:DZM17"/>
    <mergeCell ref="DZN16:DZN17"/>
    <mergeCell ref="DZO16:DZO17"/>
    <mergeCell ref="DZP16:DZP17"/>
    <mergeCell ref="DZQ16:DZQ17"/>
    <mergeCell ref="DZR16:DZR17"/>
    <mergeCell ref="DZS16:DZS17"/>
    <mergeCell ref="DZT16:DZT17"/>
    <mergeCell ref="DZU16:DZU17"/>
    <mergeCell ref="EAN16:EAN17"/>
    <mergeCell ref="EAO16:EAO17"/>
    <mergeCell ref="EAP16:EAP17"/>
    <mergeCell ref="EAQ16:EAQ17"/>
    <mergeCell ref="EAR16:EAR17"/>
    <mergeCell ref="EAS16:EAS17"/>
    <mergeCell ref="EAT16:EAT17"/>
    <mergeCell ref="EAU16:EAU17"/>
    <mergeCell ref="EAV16:EAV17"/>
    <mergeCell ref="EAE16:EAE17"/>
    <mergeCell ref="EAF16:EAF17"/>
    <mergeCell ref="EAG16:EAG17"/>
    <mergeCell ref="EAH16:EAH17"/>
    <mergeCell ref="EAI16:EAI17"/>
    <mergeCell ref="EAJ16:EAJ17"/>
    <mergeCell ref="EAK16:EAK17"/>
    <mergeCell ref="EAL16:EAL17"/>
    <mergeCell ref="EAM16:EAM17"/>
    <mergeCell ref="EBF16:EBF17"/>
    <mergeCell ref="EBG16:EBG17"/>
    <mergeCell ref="EBH16:EBH17"/>
    <mergeCell ref="EBI16:EBI17"/>
    <mergeCell ref="EBJ16:EBJ17"/>
    <mergeCell ref="EBK16:EBK17"/>
    <mergeCell ref="EBL16:EBL17"/>
    <mergeCell ref="EBM16:EBM17"/>
    <mergeCell ref="EBN16:EBN17"/>
    <mergeCell ref="EAW16:EAW17"/>
    <mergeCell ref="EAX16:EAX17"/>
    <mergeCell ref="EAY16:EAY17"/>
    <mergeCell ref="EAZ16:EAZ17"/>
    <mergeCell ref="EBA16:EBA17"/>
    <mergeCell ref="EBB16:EBB17"/>
    <mergeCell ref="EBC16:EBC17"/>
    <mergeCell ref="EBD16:EBD17"/>
    <mergeCell ref="EBE16:EBE17"/>
    <mergeCell ref="EBX16:EBX17"/>
    <mergeCell ref="EBY16:EBY17"/>
    <mergeCell ref="EBZ16:EBZ17"/>
    <mergeCell ref="ECA16:ECA17"/>
    <mergeCell ref="ECB16:ECB17"/>
    <mergeCell ref="ECC16:ECC17"/>
    <mergeCell ref="ECD16:ECD17"/>
    <mergeCell ref="ECE16:ECE17"/>
    <mergeCell ref="ECF16:ECF17"/>
    <mergeCell ref="EBO16:EBO17"/>
    <mergeCell ref="EBP16:EBP17"/>
    <mergeCell ref="EBQ16:EBQ17"/>
    <mergeCell ref="EBR16:EBR17"/>
    <mergeCell ref="EBS16:EBS17"/>
    <mergeCell ref="EBT16:EBT17"/>
    <mergeCell ref="EBU16:EBU17"/>
    <mergeCell ref="EBV16:EBV17"/>
    <mergeCell ref="EBW16:EBW17"/>
    <mergeCell ref="ECP16:ECP17"/>
    <mergeCell ref="ECQ16:ECQ17"/>
    <mergeCell ref="ECR16:ECR17"/>
    <mergeCell ref="ECS16:ECS17"/>
    <mergeCell ref="ECT16:ECT17"/>
    <mergeCell ref="ECU16:ECU17"/>
    <mergeCell ref="ECV16:ECV17"/>
    <mergeCell ref="ECW16:ECW17"/>
    <mergeCell ref="ECX16:ECX17"/>
    <mergeCell ref="ECG16:ECG17"/>
    <mergeCell ref="ECH16:ECH17"/>
    <mergeCell ref="ECI16:ECI17"/>
    <mergeCell ref="ECJ16:ECJ17"/>
    <mergeCell ref="ECK16:ECK17"/>
    <mergeCell ref="ECL16:ECL17"/>
    <mergeCell ref="ECM16:ECM17"/>
    <mergeCell ref="ECN16:ECN17"/>
    <mergeCell ref="ECO16:ECO17"/>
    <mergeCell ref="EDH16:EDH17"/>
    <mergeCell ref="EDI16:EDI17"/>
    <mergeCell ref="EDJ16:EDJ17"/>
    <mergeCell ref="EDK16:EDK17"/>
    <mergeCell ref="EDL16:EDL17"/>
    <mergeCell ref="EDM16:EDM17"/>
    <mergeCell ref="EDN16:EDN17"/>
    <mergeCell ref="EDO16:EDO17"/>
    <mergeCell ref="EDP16:EDP17"/>
    <mergeCell ref="ECY16:ECY17"/>
    <mergeCell ref="ECZ16:ECZ17"/>
    <mergeCell ref="EDA16:EDA17"/>
    <mergeCell ref="EDB16:EDB17"/>
    <mergeCell ref="EDC16:EDC17"/>
    <mergeCell ref="EDD16:EDD17"/>
    <mergeCell ref="EDE16:EDE17"/>
    <mergeCell ref="EDF16:EDF17"/>
    <mergeCell ref="EDG16:EDG17"/>
    <mergeCell ref="EDZ16:EDZ17"/>
    <mergeCell ref="EEA16:EEA17"/>
    <mergeCell ref="EEB16:EEB17"/>
    <mergeCell ref="EEC16:EEC17"/>
    <mergeCell ref="EED16:EED17"/>
    <mergeCell ref="EEE16:EEE17"/>
    <mergeCell ref="EEF16:EEF17"/>
    <mergeCell ref="EEG16:EEG17"/>
    <mergeCell ref="EEH16:EEH17"/>
    <mergeCell ref="EDQ16:EDQ17"/>
    <mergeCell ref="EDR16:EDR17"/>
    <mergeCell ref="EDS16:EDS17"/>
    <mergeCell ref="EDT16:EDT17"/>
    <mergeCell ref="EDU16:EDU17"/>
    <mergeCell ref="EDV16:EDV17"/>
    <mergeCell ref="EDW16:EDW17"/>
    <mergeCell ref="EDX16:EDX17"/>
    <mergeCell ref="EDY16:EDY17"/>
    <mergeCell ref="EER16:EER17"/>
    <mergeCell ref="EES16:EES17"/>
    <mergeCell ref="EET16:EET17"/>
    <mergeCell ref="EEU16:EEU17"/>
    <mergeCell ref="EEV16:EEV17"/>
    <mergeCell ref="EEW16:EEW17"/>
    <mergeCell ref="EEX16:EEX17"/>
    <mergeCell ref="EEY16:EEY17"/>
    <mergeCell ref="EEZ16:EEZ17"/>
    <mergeCell ref="EEI16:EEI17"/>
    <mergeCell ref="EEJ16:EEJ17"/>
    <mergeCell ref="EEK16:EEK17"/>
    <mergeCell ref="EEL16:EEL17"/>
    <mergeCell ref="EEM16:EEM17"/>
    <mergeCell ref="EEN16:EEN17"/>
    <mergeCell ref="EEO16:EEO17"/>
    <mergeCell ref="EEP16:EEP17"/>
    <mergeCell ref="EEQ16:EEQ17"/>
    <mergeCell ref="EFJ16:EFJ17"/>
    <mergeCell ref="EFK16:EFK17"/>
    <mergeCell ref="EFL16:EFL17"/>
    <mergeCell ref="EFM16:EFM17"/>
    <mergeCell ref="EFN16:EFN17"/>
    <mergeCell ref="EFO16:EFO17"/>
    <mergeCell ref="EFP16:EFP17"/>
    <mergeCell ref="EFQ16:EFQ17"/>
    <mergeCell ref="EFR16:EFR17"/>
    <mergeCell ref="EFA16:EFA17"/>
    <mergeCell ref="EFB16:EFB17"/>
    <mergeCell ref="EFC16:EFC17"/>
    <mergeCell ref="EFD16:EFD17"/>
    <mergeCell ref="EFE16:EFE17"/>
    <mergeCell ref="EFF16:EFF17"/>
    <mergeCell ref="EFG16:EFG17"/>
    <mergeCell ref="EFH16:EFH17"/>
    <mergeCell ref="EFI16:EFI17"/>
    <mergeCell ref="EGB16:EGB17"/>
    <mergeCell ref="EGC16:EGC17"/>
    <mergeCell ref="EGD16:EGD17"/>
    <mergeCell ref="EGE16:EGE17"/>
    <mergeCell ref="EGF16:EGF17"/>
    <mergeCell ref="EGG16:EGG17"/>
    <mergeCell ref="EGH16:EGH17"/>
    <mergeCell ref="EGI16:EGI17"/>
    <mergeCell ref="EGJ16:EGJ17"/>
    <mergeCell ref="EFS16:EFS17"/>
    <mergeCell ref="EFT16:EFT17"/>
    <mergeCell ref="EFU16:EFU17"/>
    <mergeCell ref="EFV16:EFV17"/>
    <mergeCell ref="EFW16:EFW17"/>
    <mergeCell ref="EFX16:EFX17"/>
    <mergeCell ref="EFY16:EFY17"/>
    <mergeCell ref="EFZ16:EFZ17"/>
    <mergeCell ref="EGA16:EGA17"/>
    <mergeCell ref="EGT16:EGT17"/>
    <mergeCell ref="EGU16:EGU17"/>
    <mergeCell ref="EGV16:EGV17"/>
    <mergeCell ref="EGW16:EGW17"/>
    <mergeCell ref="EGX16:EGX17"/>
    <mergeCell ref="EGY16:EGY17"/>
    <mergeCell ref="EGZ16:EGZ17"/>
    <mergeCell ref="EHA16:EHA17"/>
    <mergeCell ref="EHB16:EHB17"/>
    <mergeCell ref="EGK16:EGK17"/>
    <mergeCell ref="EGL16:EGL17"/>
    <mergeCell ref="EGM16:EGM17"/>
    <mergeCell ref="EGN16:EGN17"/>
    <mergeCell ref="EGO16:EGO17"/>
    <mergeCell ref="EGP16:EGP17"/>
    <mergeCell ref="EGQ16:EGQ17"/>
    <mergeCell ref="EGR16:EGR17"/>
    <mergeCell ref="EGS16:EGS17"/>
    <mergeCell ref="EHL16:EHL17"/>
    <mergeCell ref="EHM16:EHM17"/>
    <mergeCell ref="EHN16:EHN17"/>
    <mergeCell ref="EHO16:EHO17"/>
    <mergeCell ref="EHP16:EHP17"/>
    <mergeCell ref="EHQ16:EHQ17"/>
    <mergeCell ref="EHR16:EHR17"/>
    <mergeCell ref="EHS16:EHS17"/>
    <mergeCell ref="EHT16:EHT17"/>
    <mergeCell ref="EHC16:EHC17"/>
    <mergeCell ref="EHD16:EHD17"/>
    <mergeCell ref="EHE16:EHE17"/>
    <mergeCell ref="EHF16:EHF17"/>
    <mergeCell ref="EHG16:EHG17"/>
    <mergeCell ref="EHH16:EHH17"/>
    <mergeCell ref="EHI16:EHI17"/>
    <mergeCell ref="EHJ16:EHJ17"/>
    <mergeCell ref="EHK16:EHK17"/>
    <mergeCell ref="EID16:EID17"/>
    <mergeCell ref="EIE16:EIE17"/>
    <mergeCell ref="EIF16:EIF17"/>
    <mergeCell ref="EIG16:EIG17"/>
    <mergeCell ref="EIH16:EIH17"/>
    <mergeCell ref="EII16:EII17"/>
    <mergeCell ref="EIJ16:EIJ17"/>
    <mergeCell ref="EIK16:EIK17"/>
    <mergeCell ref="EIL16:EIL17"/>
    <mergeCell ref="EHU16:EHU17"/>
    <mergeCell ref="EHV16:EHV17"/>
    <mergeCell ref="EHW16:EHW17"/>
    <mergeCell ref="EHX16:EHX17"/>
    <mergeCell ref="EHY16:EHY17"/>
    <mergeCell ref="EHZ16:EHZ17"/>
    <mergeCell ref="EIA16:EIA17"/>
    <mergeCell ref="EIB16:EIB17"/>
    <mergeCell ref="EIC16:EIC17"/>
    <mergeCell ref="EIV16:EIV17"/>
    <mergeCell ref="EIW16:EIW17"/>
    <mergeCell ref="EIX16:EIX17"/>
    <mergeCell ref="EIY16:EIY17"/>
    <mergeCell ref="EIZ16:EIZ17"/>
    <mergeCell ref="EJA16:EJA17"/>
    <mergeCell ref="EJB16:EJB17"/>
    <mergeCell ref="EJC16:EJC17"/>
    <mergeCell ref="EJD16:EJD17"/>
    <mergeCell ref="EIM16:EIM17"/>
    <mergeCell ref="EIN16:EIN17"/>
    <mergeCell ref="EIO16:EIO17"/>
    <mergeCell ref="EIP16:EIP17"/>
    <mergeCell ref="EIQ16:EIQ17"/>
    <mergeCell ref="EIR16:EIR17"/>
    <mergeCell ref="EIS16:EIS17"/>
    <mergeCell ref="EIT16:EIT17"/>
    <mergeCell ref="EIU16:EIU17"/>
    <mergeCell ref="EJN16:EJN17"/>
    <mergeCell ref="EJO16:EJO17"/>
    <mergeCell ref="EJP16:EJP17"/>
    <mergeCell ref="EJQ16:EJQ17"/>
    <mergeCell ref="EJR16:EJR17"/>
    <mergeCell ref="EJS16:EJS17"/>
    <mergeCell ref="EJT16:EJT17"/>
    <mergeCell ref="EJU16:EJU17"/>
    <mergeCell ref="EJV16:EJV17"/>
    <mergeCell ref="EJE16:EJE17"/>
    <mergeCell ref="EJF16:EJF17"/>
    <mergeCell ref="EJG16:EJG17"/>
    <mergeCell ref="EJH16:EJH17"/>
    <mergeCell ref="EJI16:EJI17"/>
    <mergeCell ref="EJJ16:EJJ17"/>
    <mergeCell ref="EJK16:EJK17"/>
    <mergeCell ref="EJL16:EJL17"/>
    <mergeCell ref="EJM16:EJM17"/>
    <mergeCell ref="EKF16:EKF17"/>
    <mergeCell ref="EKG16:EKG17"/>
    <mergeCell ref="EKH16:EKH17"/>
    <mergeCell ref="EKI16:EKI17"/>
    <mergeCell ref="EKJ16:EKJ17"/>
    <mergeCell ref="EKK16:EKK17"/>
    <mergeCell ref="EKL16:EKL17"/>
    <mergeCell ref="EKM16:EKM17"/>
    <mergeCell ref="EKN16:EKN17"/>
    <mergeCell ref="EJW16:EJW17"/>
    <mergeCell ref="EJX16:EJX17"/>
    <mergeCell ref="EJY16:EJY17"/>
    <mergeCell ref="EJZ16:EJZ17"/>
    <mergeCell ref="EKA16:EKA17"/>
    <mergeCell ref="EKB16:EKB17"/>
    <mergeCell ref="EKC16:EKC17"/>
    <mergeCell ref="EKD16:EKD17"/>
    <mergeCell ref="EKE16:EKE17"/>
    <mergeCell ref="EKX16:EKX17"/>
    <mergeCell ref="EKY16:EKY17"/>
    <mergeCell ref="EKZ16:EKZ17"/>
    <mergeCell ref="ELA16:ELA17"/>
    <mergeCell ref="ELB16:ELB17"/>
    <mergeCell ref="ELC16:ELC17"/>
    <mergeCell ref="ELD16:ELD17"/>
    <mergeCell ref="ELE16:ELE17"/>
    <mergeCell ref="ELF16:ELF17"/>
    <mergeCell ref="EKO16:EKO17"/>
    <mergeCell ref="EKP16:EKP17"/>
    <mergeCell ref="EKQ16:EKQ17"/>
    <mergeCell ref="EKR16:EKR17"/>
    <mergeCell ref="EKS16:EKS17"/>
    <mergeCell ref="EKT16:EKT17"/>
    <mergeCell ref="EKU16:EKU17"/>
    <mergeCell ref="EKV16:EKV17"/>
    <mergeCell ref="EKW16:EKW17"/>
    <mergeCell ref="ELP16:ELP17"/>
    <mergeCell ref="ELQ16:ELQ17"/>
    <mergeCell ref="ELR16:ELR17"/>
    <mergeCell ref="ELS16:ELS17"/>
    <mergeCell ref="ELT16:ELT17"/>
    <mergeCell ref="ELU16:ELU17"/>
    <mergeCell ref="ELV16:ELV17"/>
    <mergeCell ref="ELW16:ELW17"/>
    <mergeCell ref="ELX16:ELX17"/>
    <mergeCell ref="ELG16:ELG17"/>
    <mergeCell ref="ELH16:ELH17"/>
    <mergeCell ref="ELI16:ELI17"/>
    <mergeCell ref="ELJ16:ELJ17"/>
    <mergeCell ref="ELK16:ELK17"/>
    <mergeCell ref="ELL16:ELL17"/>
    <mergeCell ref="ELM16:ELM17"/>
    <mergeCell ref="ELN16:ELN17"/>
    <mergeCell ref="ELO16:ELO17"/>
    <mergeCell ref="EMH16:EMH17"/>
    <mergeCell ref="EMI16:EMI17"/>
    <mergeCell ref="EMJ16:EMJ17"/>
    <mergeCell ref="EMK16:EMK17"/>
    <mergeCell ref="EML16:EML17"/>
    <mergeCell ref="EMM16:EMM17"/>
    <mergeCell ref="EMN16:EMN17"/>
    <mergeCell ref="EMO16:EMO17"/>
    <mergeCell ref="EMP16:EMP17"/>
    <mergeCell ref="ELY16:ELY17"/>
    <mergeCell ref="ELZ16:ELZ17"/>
    <mergeCell ref="EMA16:EMA17"/>
    <mergeCell ref="EMB16:EMB17"/>
    <mergeCell ref="EMC16:EMC17"/>
    <mergeCell ref="EMD16:EMD17"/>
    <mergeCell ref="EME16:EME17"/>
    <mergeCell ref="EMF16:EMF17"/>
    <mergeCell ref="EMG16:EMG17"/>
    <mergeCell ref="EMZ16:EMZ17"/>
    <mergeCell ref="ENA16:ENA17"/>
    <mergeCell ref="ENB16:ENB17"/>
    <mergeCell ref="ENC16:ENC17"/>
    <mergeCell ref="END16:END17"/>
    <mergeCell ref="ENE16:ENE17"/>
    <mergeCell ref="ENF16:ENF17"/>
    <mergeCell ref="ENG16:ENG17"/>
    <mergeCell ref="ENH16:ENH17"/>
    <mergeCell ref="EMQ16:EMQ17"/>
    <mergeCell ref="EMR16:EMR17"/>
    <mergeCell ref="EMS16:EMS17"/>
    <mergeCell ref="EMT16:EMT17"/>
    <mergeCell ref="EMU16:EMU17"/>
    <mergeCell ref="EMV16:EMV17"/>
    <mergeCell ref="EMW16:EMW17"/>
    <mergeCell ref="EMX16:EMX17"/>
    <mergeCell ref="EMY16:EMY17"/>
    <mergeCell ref="ENR16:ENR17"/>
    <mergeCell ref="ENS16:ENS17"/>
    <mergeCell ref="ENT16:ENT17"/>
    <mergeCell ref="ENU16:ENU17"/>
    <mergeCell ref="ENV16:ENV17"/>
    <mergeCell ref="ENW16:ENW17"/>
    <mergeCell ref="ENX16:ENX17"/>
    <mergeCell ref="ENY16:ENY17"/>
    <mergeCell ref="ENZ16:ENZ17"/>
    <mergeCell ref="ENI16:ENI17"/>
    <mergeCell ref="ENJ16:ENJ17"/>
    <mergeCell ref="ENK16:ENK17"/>
    <mergeCell ref="ENL16:ENL17"/>
    <mergeCell ref="ENM16:ENM17"/>
    <mergeCell ref="ENN16:ENN17"/>
    <mergeCell ref="ENO16:ENO17"/>
    <mergeCell ref="ENP16:ENP17"/>
    <mergeCell ref="ENQ16:ENQ17"/>
    <mergeCell ref="EOJ16:EOJ17"/>
    <mergeCell ref="EOK16:EOK17"/>
    <mergeCell ref="EOL16:EOL17"/>
    <mergeCell ref="EOM16:EOM17"/>
    <mergeCell ref="EON16:EON17"/>
    <mergeCell ref="EOO16:EOO17"/>
    <mergeCell ref="EOP16:EOP17"/>
    <mergeCell ref="EOQ16:EOQ17"/>
    <mergeCell ref="EOR16:EOR17"/>
    <mergeCell ref="EOA16:EOA17"/>
    <mergeCell ref="EOB16:EOB17"/>
    <mergeCell ref="EOC16:EOC17"/>
    <mergeCell ref="EOD16:EOD17"/>
    <mergeCell ref="EOE16:EOE17"/>
    <mergeCell ref="EOF16:EOF17"/>
    <mergeCell ref="EOG16:EOG17"/>
    <mergeCell ref="EOH16:EOH17"/>
    <mergeCell ref="EOI16:EOI17"/>
    <mergeCell ref="EPB16:EPB17"/>
    <mergeCell ref="EPC16:EPC17"/>
    <mergeCell ref="EPD16:EPD17"/>
    <mergeCell ref="EPE16:EPE17"/>
    <mergeCell ref="EPF16:EPF17"/>
    <mergeCell ref="EPG16:EPG17"/>
    <mergeCell ref="EPH16:EPH17"/>
    <mergeCell ref="EPI16:EPI17"/>
    <mergeCell ref="EPJ16:EPJ17"/>
    <mergeCell ref="EOS16:EOS17"/>
    <mergeCell ref="EOT16:EOT17"/>
    <mergeCell ref="EOU16:EOU17"/>
    <mergeCell ref="EOV16:EOV17"/>
    <mergeCell ref="EOW16:EOW17"/>
    <mergeCell ref="EOX16:EOX17"/>
    <mergeCell ref="EOY16:EOY17"/>
    <mergeCell ref="EOZ16:EOZ17"/>
    <mergeCell ref="EPA16:EPA17"/>
    <mergeCell ref="EPT16:EPT17"/>
    <mergeCell ref="EPU16:EPU17"/>
    <mergeCell ref="EPV16:EPV17"/>
    <mergeCell ref="EPW16:EPW17"/>
    <mergeCell ref="EPX16:EPX17"/>
    <mergeCell ref="EPY16:EPY17"/>
    <mergeCell ref="EPZ16:EPZ17"/>
    <mergeCell ref="EQA16:EQA17"/>
    <mergeCell ref="EQB16:EQB17"/>
    <mergeCell ref="EPK16:EPK17"/>
    <mergeCell ref="EPL16:EPL17"/>
    <mergeCell ref="EPM16:EPM17"/>
    <mergeCell ref="EPN16:EPN17"/>
    <mergeCell ref="EPO16:EPO17"/>
    <mergeCell ref="EPP16:EPP17"/>
    <mergeCell ref="EPQ16:EPQ17"/>
    <mergeCell ref="EPR16:EPR17"/>
    <mergeCell ref="EPS16:EPS17"/>
    <mergeCell ref="EQL16:EQL17"/>
    <mergeCell ref="EQM16:EQM17"/>
    <mergeCell ref="EQN16:EQN17"/>
    <mergeCell ref="EQO16:EQO17"/>
    <mergeCell ref="EQP16:EQP17"/>
    <mergeCell ref="EQQ16:EQQ17"/>
    <mergeCell ref="EQR16:EQR17"/>
    <mergeCell ref="EQS16:EQS17"/>
    <mergeCell ref="EQT16:EQT17"/>
    <mergeCell ref="EQC16:EQC17"/>
    <mergeCell ref="EQD16:EQD17"/>
    <mergeCell ref="EQE16:EQE17"/>
    <mergeCell ref="EQF16:EQF17"/>
    <mergeCell ref="EQG16:EQG17"/>
    <mergeCell ref="EQH16:EQH17"/>
    <mergeCell ref="EQI16:EQI17"/>
    <mergeCell ref="EQJ16:EQJ17"/>
    <mergeCell ref="EQK16:EQK17"/>
    <mergeCell ref="ERD16:ERD17"/>
    <mergeCell ref="ERE16:ERE17"/>
    <mergeCell ref="ERF16:ERF17"/>
    <mergeCell ref="ERG16:ERG17"/>
    <mergeCell ref="ERH16:ERH17"/>
    <mergeCell ref="ERI16:ERI17"/>
    <mergeCell ref="ERJ16:ERJ17"/>
    <mergeCell ref="ERK16:ERK17"/>
    <mergeCell ref="ERL16:ERL17"/>
    <mergeCell ref="EQU16:EQU17"/>
    <mergeCell ref="EQV16:EQV17"/>
    <mergeCell ref="EQW16:EQW17"/>
    <mergeCell ref="EQX16:EQX17"/>
    <mergeCell ref="EQY16:EQY17"/>
    <mergeCell ref="EQZ16:EQZ17"/>
    <mergeCell ref="ERA16:ERA17"/>
    <mergeCell ref="ERB16:ERB17"/>
    <mergeCell ref="ERC16:ERC17"/>
    <mergeCell ref="ERV16:ERV17"/>
    <mergeCell ref="ERW16:ERW17"/>
    <mergeCell ref="ERX16:ERX17"/>
    <mergeCell ref="ERY16:ERY17"/>
    <mergeCell ref="ERZ16:ERZ17"/>
    <mergeCell ref="ESA16:ESA17"/>
    <mergeCell ref="ESB16:ESB17"/>
    <mergeCell ref="ESC16:ESC17"/>
    <mergeCell ref="ESD16:ESD17"/>
    <mergeCell ref="ERM16:ERM17"/>
    <mergeCell ref="ERN16:ERN17"/>
    <mergeCell ref="ERO16:ERO17"/>
    <mergeCell ref="ERP16:ERP17"/>
    <mergeCell ref="ERQ16:ERQ17"/>
    <mergeCell ref="ERR16:ERR17"/>
    <mergeCell ref="ERS16:ERS17"/>
    <mergeCell ref="ERT16:ERT17"/>
    <mergeCell ref="ERU16:ERU17"/>
    <mergeCell ref="ESN16:ESN17"/>
    <mergeCell ref="ESO16:ESO17"/>
    <mergeCell ref="ESP16:ESP17"/>
    <mergeCell ref="ESQ16:ESQ17"/>
    <mergeCell ref="ESR16:ESR17"/>
    <mergeCell ref="ESS16:ESS17"/>
    <mergeCell ref="EST16:EST17"/>
    <mergeCell ref="ESU16:ESU17"/>
    <mergeCell ref="ESV16:ESV17"/>
    <mergeCell ref="ESE16:ESE17"/>
    <mergeCell ref="ESF16:ESF17"/>
    <mergeCell ref="ESG16:ESG17"/>
    <mergeCell ref="ESH16:ESH17"/>
    <mergeCell ref="ESI16:ESI17"/>
    <mergeCell ref="ESJ16:ESJ17"/>
    <mergeCell ref="ESK16:ESK17"/>
    <mergeCell ref="ESL16:ESL17"/>
    <mergeCell ref="ESM16:ESM17"/>
    <mergeCell ref="ETF16:ETF17"/>
    <mergeCell ref="ETG16:ETG17"/>
    <mergeCell ref="ETH16:ETH17"/>
    <mergeCell ref="ETI16:ETI17"/>
    <mergeCell ref="ETJ16:ETJ17"/>
    <mergeCell ref="ETK16:ETK17"/>
    <mergeCell ref="ETL16:ETL17"/>
    <mergeCell ref="ETM16:ETM17"/>
    <mergeCell ref="ETN16:ETN17"/>
    <mergeCell ref="ESW16:ESW17"/>
    <mergeCell ref="ESX16:ESX17"/>
    <mergeCell ref="ESY16:ESY17"/>
    <mergeCell ref="ESZ16:ESZ17"/>
    <mergeCell ref="ETA16:ETA17"/>
    <mergeCell ref="ETB16:ETB17"/>
    <mergeCell ref="ETC16:ETC17"/>
    <mergeCell ref="ETD16:ETD17"/>
    <mergeCell ref="ETE16:ETE17"/>
    <mergeCell ref="ETX16:ETX17"/>
    <mergeCell ref="ETY16:ETY17"/>
    <mergeCell ref="ETZ16:ETZ17"/>
    <mergeCell ref="EUA16:EUA17"/>
    <mergeCell ref="EUB16:EUB17"/>
    <mergeCell ref="EUC16:EUC17"/>
    <mergeCell ref="EUD16:EUD17"/>
    <mergeCell ref="EUE16:EUE17"/>
    <mergeCell ref="EUF16:EUF17"/>
    <mergeCell ref="ETO16:ETO17"/>
    <mergeCell ref="ETP16:ETP17"/>
    <mergeCell ref="ETQ16:ETQ17"/>
    <mergeCell ref="ETR16:ETR17"/>
    <mergeCell ref="ETS16:ETS17"/>
    <mergeCell ref="ETT16:ETT17"/>
    <mergeCell ref="ETU16:ETU17"/>
    <mergeCell ref="ETV16:ETV17"/>
    <mergeCell ref="ETW16:ETW17"/>
    <mergeCell ref="EUP16:EUP17"/>
    <mergeCell ref="EUQ16:EUQ17"/>
    <mergeCell ref="EUR16:EUR17"/>
    <mergeCell ref="EUS16:EUS17"/>
    <mergeCell ref="EUT16:EUT17"/>
    <mergeCell ref="EUU16:EUU17"/>
    <mergeCell ref="EUV16:EUV17"/>
    <mergeCell ref="EUW16:EUW17"/>
    <mergeCell ref="EUX16:EUX17"/>
    <mergeCell ref="EUG16:EUG17"/>
    <mergeCell ref="EUH16:EUH17"/>
    <mergeCell ref="EUI16:EUI17"/>
    <mergeCell ref="EUJ16:EUJ17"/>
    <mergeCell ref="EUK16:EUK17"/>
    <mergeCell ref="EUL16:EUL17"/>
    <mergeCell ref="EUM16:EUM17"/>
    <mergeCell ref="EUN16:EUN17"/>
    <mergeCell ref="EUO16:EUO17"/>
    <mergeCell ref="EVH16:EVH17"/>
    <mergeCell ref="EVI16:EVI17"/>
    <mergeCell ref="EVJ16:EVJ17"/>
    <mergeCell ref="EVK16:EVK17"/>
    <mergeCell ref="EVL16:EVL17"/>
    <mergeCell ref="EVM16:EVM17"/>
    <mergeCell ref="EVN16:EVN17"/>
    <mergeCell ref="EVO16:EVO17"/>
    <mergeCell ref="EVP16:EVP17"/>
    <mergeCell ref="EUY16:EUY17"/>
    <mergeCell ref="EUZ16:EUZ17"/>
    <mergeCell ref="EVA16:EVA17"/>
    <mergeCell ref="EVB16:EVB17"/>
    <mergeCell ref="EVC16:EVC17"/>
    <mergeCell ref="EVD16:EVD17"/>
    <mergeCell ref="EVE16:EVE17"/>
    <mergeCell ref="EVF16:EVF17"/>
    <mergeCell ref="EVG16:EVG17"/>
    <mergeCell ref="EVZ16:EVZ17"/>
    <mergeCell ref="EWA16:EWA17"/>
    <mergeCell ref="EWB16:EWB17"/>
    <mergeCell ref="EWC16:EWC17"/>
    <mergeCell ref="EWD16:EWD17"/>
    <mergeCell ref="EWE16:EWE17"/>
    <mergeCell ref="EWF16:EWF17"/>
    <mergeCell ref="EWG16:EWG17"/>
    <mergeCell ref="EWH16:EWH17"/>
    <mergeCell ref="EVQ16:EVQ17"/>
    <mergeCell ref="EVR16:EVR17"/>
    <mergeCell ref="EVS16:EVS17"/>
    <mergeCell ref="EVT16:EVT17"/>
    <mergeCell ref="EVU16:EVU17"/>
    <mergeCell ref="EVV16:EVV17"/>
    <mergeCell ref="EVW16:EVW17"/>
    <mergeCell ref="EVX16:EVX17"/>
    <mergeCell ref="EVY16:EVY17"/>
    <mergeCell ref="EXX16:EXX17"/>
    <mergeCell ref="EXC16:EXC17"/>
    <mergeCell ref="EXD16:EXD17"/>
    <mergeCell ref="EXE16:EXE17"/>
    <mergeCell ref="EXN16:EXN17"/>
    <mergeCell ref="EXV16:EXV17"/>
    <mergeCell ref="EXF16:EXF17"/>
    <mergeCell ref="EXG16:EXG17"/>
    <mergeCell ref="EXH16:EXH17"/>
    <mergeCell ref="EXI16:EXI17"/>
    <mergeCell ref="EXM16:EXM17"/>
    <mergeCell ref="EWI16:EWI17"/>
    <mergeCell ref="EWJ16:EWJ17"/>
    <mergeCell ref="EWK16:EWK17"/>
    <mergeCell ref="EWL16:EWL17"/>
    <mergeCell ref="EWM16:EWM17"/>
    <mergeCell ref="EWN16:EWN17"/>
    <mergeCell ref="EWO16:EWO17"/>
    <mergeCell ref="EWP16:EWP17"/>
    <mergeCell ref="EWQ16:EWQ17"/>
    <mergeCell ref="EXA16:EXA17"/>
    <mergeCell ref="EXB16:EXB17"/>
    <mergeCell ref="FAD16:FAD17"/>
    <mergeCell ref="FAE16:FAE17"/>
    <mergeCell ref="FAF16:FAF17"/>
    <mergeCell ref="FAG16:FAG17"/>
    <mergeCell ref="FAH16:FAH17"/>
    <mergeCell ref="FAI16:FAI17"/>
    <mergeCell ref="EXP16:EXP17"/>
    <mergeCell ref="EXQ16:EXQ17"/>
    <mergeCell ref="EXR16:EXR17"/>
    <mergeCell ref="EZV16:EZV17"/>
    <mergeCell ref="EZW16:EZW17"/>
    <mergeCell ref="EZX16:EZX17"/>
    <mergeCell ref="EZY16:EZY17"/>
    <mergeCell ref="EZZ16:EZZ17"/>
    <mergeCell ref="FAA16:FAA17"/>
    <mergeCell ref="FAB16:FAB17"/>
    <mergeCell ref="FAC16:FAC17"/>
    <mergeCell ref="EYK16:EYK17"/>
    <mergeCell ref="EYL16:EYL17"/>
    <mergeCell ref="EYM16:EYM17"/>
    <mergeCell ref="EYN16:EYN17"/>
    <mergeCell ref="EZM16:EZM17"/>
    <mergeCell ref="EZN16:EZN17"/>
    <mergeCell ref="EZO16:EZO17"/>
    <mergeCell ref="EYI16:EYI17"/>
    <mergeCell ref="EYJ16:EYJ17"/>
    <mergeCell ref="EZP16:EZP17"/>
    <mergeCell ref="EZC16:EZC17"/>
    <mergeCell ref="EYD16:EYD17"/>
    <mergeCell ref="EYE16:EYE17"/>
    <mergeCell ref="EYF16:EYF17"/>
    <mergeCell ref="EYG16:EYG17"/>
    <mergeCell ref="EYO16:EYO17"/>
    <mergeCell ref="EYP16:EYP17"/>
    <mergeCell ref="EYQ16:EYQ17"/>
    <mergeCell ref="EYR16:EYR17"/>
    <mergeCell ref="EYS16:EYS17"/>
    <mergeCell ref="EZD16:EZD17"/>
    <mergeCell ref="EZE16:EZE17"/>
    <mergeCell ref="EXY16:EXY17"/>
    <mergeCell ref="EXZ16:EXZ17"/>
    <mergeCell ref="EYA16:EYA17"/>
    <mergeCell ref="EXJ16:EXJ17"/>
    <mergeCell ref="EXK16:EXK17"/>
    <mergeCell ref="EXL16:EXL17"/>
    <mergeCell ref="EXT16:EXT17"/>
    <mergeCell ref="EXU16:EXU17"/>
    <mergeCell ref="I25:I26"/>
    <mergeCell ref="K25:K26"/>
    <mergeCell ref="EWR16:EWR17"/>
    <mergeCell ref="EYH16:EYH17"/>
    <mergeCell ref="EXS16:EXS17"/>
    <mergeCell ref="EWS16:EWS17"/>
    <mergeCell ref="EWT16:EWT17"/>
    <mergeCell ref="EWU16:EWU17"/>
    <mergeCell ref="EWV16:EWV17"/>
    <mergeCell ref="EWW16:EWW17"/>
    <mergeCell ref="EWX16:EWX17"/>
    <mergeCell ref="EWY16:EWY17"/>
    <mergeCell ref="EWZ16:EWZ17"/>
    <mergeCell ref="I23:I24"/>
    <mergeCell ref="K23:K24"/>
    <mergeCell ref="EXO16:EXO17"/>
    <mergeCell ref="EXW16:EXW17"/>
    <mergeCell ref="FAP16:FAP17"/>
    <mergeCell ref="E16:E17"/>
    <mergeCell ref="F16:F17"/>
    <mergeCell ref="EZF16:EZF17"/>
    <mergeCell ref="EZG16:EZG17"/>
    <mergeCell ref="EZH16:EZH17"/>
    <mergeCell ref="EZI16:EZI17"/>
    <mergeCell ref="EZJ16:EZJ17"/>
    <mergeCell ref="EZK16:EZK17"/>
    <mergeCell ref="EYT16:EYT17"/>
    <mergeCell ref="EYU16:EYU17"/>
    <mergeCell ref="EYV16:EYV17"/>
    <mergeCell ref="EYW16:EYW17"/>
    <mergeCell ref="EYX16:EYX17"/>
    <mergeCell ref="EYY16:EYY17"/>
    <mergeCell ref="EYZ16:EYZ17"/>
    <mergeCell ref="EZA16:EZA17"/>
    <mergeCell ref="EZB16:EZB17"/>
    <mergeCell ref="EZL16:EZL17"/>
    <mergeCell ref="EYB16:EYB17"/>
    <mergeCell ref="EYC16:EYC17"/>
    <mergeCell ref="FAM16:FAM17"/>
    <mergeCell ref="FAN16:FAN17"/>
    <mergeCell ref="FAO16:FAO17"/>
    <mergeCell ref="FAL16:FAL17"/>
    <mergeCell ref="EZU16:EZU17"/>
    <mergeCell ref="FAJ16:FAJ17"/>
    <mergeCell ref="FAK16:FAK17"/>
    <mergeCell ref="EZQ16:EZQ17"/>
    <mergeCell ref="EZR16:EZR17"/>
    <mergeCell ref="EZS16:EZS17"/>
    <mergeCell ref="EZT16:EZT17"/>
    <mergeCell ref="H114:H115"/>
    <mergeCell ref="D114:D115"/>
    <mergeCell ref="E131:E132"/>
    <mergeCell ref="J149:J150"/>
    <mergeCell ref="I149:I150"/>
    <mergeCell ref="L131:L132"/>
    <mergeCell ref="G131:G132"/>
    <mergeCell ref="I131:I132"/>
    <mergeCell ref="L120:L121"/>
    <mergeCell ref="I120:I121"/>
    <mergeCell ref="G158:G159"/>
    <mergeCell ref="F162:F163"/>
    <mergeCell ref="L158:L159"/>
    <mergeCell ref="J166:J167"/>
    <mergeCell ref="K166:K167"/>
    <mergeCell ref="L166:L167"/>
    <mergeCell ref="G156:G157"/>
    <mergeCell ref="K156:K157"/>
    <mergeCell ref="L160:L161"/>
    <mergeCell ref="L162:L163"/>
    <mergeCell ref="E160:E161"/>
    <mergeCell ref="E162:E163"/>
    <mergeCell ref="J156:J157"/>
    <mergeCell ref="B153:L154"/>
    <mergeCell ref="J124:J125"/>
    <mergeCell ref="E149:E150"/>
    <mergeCell ref="F149:F150"/>
    <mergeCell ref="G149:G150"/>
    <mergeCell ref="B131:B132"/>
    <mergeCell ref="C131:C132"/>
    <mergeCell ref="B149:C150"/>
    <mergeCell ref="F155:F157"/>
    <mergeCell ref="F131:F132"/>
    <mergeCell ref="G128:K128"/>
    <mergeCell ref="G143:G144"/>
    <mergeCell ref="I143:I144"/>
    <mergeCell ref="J143:J144"/>
    <mergeCell ref="L143:L144"/>
    <mergeCell ref="E135:E136"/>
    <mergeCell ref="F135:F136"/>
    <mergeCell ref="G137:G138"/>
    <mergeCell ref="D131:D132"/>
    <mergeCell ref="L135:L136"/>
    <mergeCell ref="D149:D150"/>
    <mergeCell ref="G135:G136"/>
    <mergeCell ref="I135:I136"/>
    <mergeCell ref="F128:F130"/>
    <mergeCell ref="C135:C136"/>
    <mergeCell ref="B133:B134"/>
    <mergeCell ref="C133:C134"/>
    <mergeCell ref="D135:D136"/>
    <mergeCell ref="G133:G134"/>
    <mergeCell ref="I133:I134"/>
    <mergeCell ref="B135:B136"/>
    <mergeCell ref="G145:G146"/>
    <mergeCell ref="I145:I146"/>
    <mergeCell ref="J145:J146"/>
    <mergeCell ref="L145:L146"/>
    <mergeCell ref="L128:L129"/>
    <mergeCell ref="D128:D130"/>
    <mergeCell ref="L139:L140"/>
    <mergeCell ref="B139:B140"/>
    <mergeCell ref="C139:C140"/>
    <mergeCell ref="D139:D140"/>
    <mergeCell ref="E124:E125"/>
    <mergeCell ref="F124:F125"/>
    <mergeCell ref="E116:E117"/>
    <mergeCell ref="F116:F117"/>
    <mergeCell ref="G116:G117"/>
    <mergeCell ref="I116:I117"/>
    <mergeCell ref="G124:G125"/>
    <mergeCell ref="J102:J103"/>
    <mergeCell ref="K120:K121"/>
    <mergeCell ref="E92:E94"/>
    <mergeCell ref="I114:I115"/>
    <mergeCell ref="E128:E130"/>
    <mergeCell ref="J129:J130"/>
    <mergeCell ref="H124:H125"/>
    <mergeCell ref="E114:E115"/>
    <mergeCell ref="F114:F115"/>
    <mergeCell ref="J97:J98"/>
    <mergeCell ref="K95:K96"/>
    <mergeCell ref="G129:G130"/>
    <mergeCell ref="I129:I130"/>
    <mergeCell ref="I118:I119"/>
    <mergeCell ref="I112:I113"/>
    <mergeCell ref="K112:K113"/>
    <mergeCell ref="F104:F105"/>
    <mergeCell ref="G114:G115"/>
    <mergeCell ref="J112:J113"/>
    <mergeCell ref="I107:I108"/>
    <mergeCell ref="J107:J108"/>
    <mergeCell ref="K93:K94"/>
    <mergeCell ref="H112:H113"/>
    <mergeCell ref="B127:L127"/>
    <mergeCell ref="B124:C125"/>
    <mergeCell ref="D120:D121"/>
    <mergeCell ref="D124:D125"/>
    <mergeCell ref="E158:E159"/>
    <mergeCell ref="L114:L115"/>
    <mergeCell ref="K102:K103"/>
    <mergeCell ref="K104:K105"/>
    <mergeCell ref="D62:D63"/>
    <mergeCell ref="D16:D17"/>
    <mergeCell ref="D32:D33"/>
    <mergeCell ref="D14:D15"/>
    <mergeCell ref="C95:C96"/>
    <mergeCell ref="C80:C81"/>
    <mergeCell ref="B29:B30"/>
    <mergeCell ref="B66:B67"/>
    <mergeCell ref="C66:C67"/>
    <mergeCell ref="B23:B24"/>
    <mergeCell ref="C23:C24"/>
    <mergeCell ref="B91:L91"/>
    <mergeCell ref="B92:C94"/>
    <mergeCell ref="D111:D113"/>
    <mergeCell ref="E97:E98"/>
    <mergeCell ref="E101:E103"/>
    <mergeCell ref="F101:F103"/>
    <mergeCell ref="L97:L98"/>
    <mergeCell ref="B56:B57"/>
    <mergeCell ref="B111:C113"/>
    <mergeCell ref="F107:F108"/>
    <mergeCell ref="G107:G108"/>
    <mergeCell ref="H107:H108"/>
    <mergeCell ref="C114:C115"/>
    <mergeCell ref="G118:G119"/>
    <mergeCell ref="H118:H119"/>
    <mergeCell ref="D116:D117"/>
    <mergeCell ref="I93:I94"/>
    <mergeCell ref="J72:J73"/>
    <mergeCell ref="G87:G88"/>
    <mergeCell ref="E62:E63"/>
    <mergeCell ref="D66:D67"/>
    <mergeCell ref="D72:D73"/>
    <mergeCell ref="J104:J105"/>
    <mergeCell ref="G111:K111"/>
    <mergeCell ref="I104:I105"/>
    <mergeCell ref="E104:E105"/>
    <mergeCell ref="B118:B119"/>
    <mergeCell ref="C118:C119"/>
    <mergeCell ref="D118:D119"/>
    <mergeCell ref="E118:E119"/>
    <mergeCell ref="F118:F119"/>
    <mergeCell ref="L80:L81"/>
    <mergeCell ref="B97:C98"/>
    <mergeCell ref="K80:K81"/>
    <mergeCell ref="J95:J96"/>
    <mergeCell ref="I80:I81"/>
    <mergeCell ref="F97:F98"/>
    <mergeCell ref="B76:L76"/>
    <mergeCell ref="F72:F73"/>
    <mergeCell ref="K62:K63"/>
    <mergeCell ref="B64:B65"/>
    <mergeCell ref="C64:C65"/>
    <mergeCell ref="G101:K101"/>
    <mergeCell ref="L101:L102"/>
    <mergeCell ref="I84:I85"/>
    <mergeCell ref="E107:E108"/>
    <mergeCell ref="K114:K115"/>
    <mergeCell ref="E139:E140"/>
    <mergeCell ref="F139:F140"/>
    <mergeCell ref="G139:G140"/>
    <mergeCell ref="I139:I140"/>
    <mergeCell ref="J139:J140"/>
    <mergeCell ref="D9:D11"/>
    <mergeCell ref="D170:D171"/>
    <mergeCell ref="B137:B138"/>
    <mergeCell ref="C137:C138"/>
    <mergeCell ref="D137:D138"/>
    <mergeCell ref="E137:E138"/>
    <mergeCell ref="F137:F138"/>
    <mergeCell ref="I137:I138"/>
    <mergeCell ref="J137:J138"/>
    <mergeCell ref="L137:L138"/>
    <mergeCell ref="L23:L24"/>
    <mergeCell ref="B25:B26"/>
    <mergeCell ref="C25:C26"/>
    <mergeCell ref="D25:D26"/>
    <mergeCell ref="E25:E26"/>
    <mergeCell ref="B116:B117"/>
    <mergeCell ref="C116:C117"/>
    <mergeCell ref="G104:G105"/>
    <mergeCell ref="C143:C144"/>
    <mergeCell ref="D143:D144"/>
    <mergeCell ref="E143:E144"/>
    <mergeCell ref="F143:F144"/>
    <mergeCell ref="D133:D134"/>
    <mergeCell ref="E133:E134"/>
    <mergeCell ref="K116:K117"/>
    <mergeCell ref="B141:B142"/>
    <mergeCell ref="C141:C142"/>
    <mergeCell ref="D141:D142"/>
    <mergeCell ref="E141:E142"/>
    <mergeCell ref="F141:F142"/>
    <mergeCell ref="G141:G142"/>
    <mergeCell ref="I141:I142"/>
    <mergeCell ref="J141:J142"/>
    <mergeCell ref="L141:L142"/>
    <mergeCell ref="B147:B148"/>
    <mergeCell ref="C147:C148"/>
    <mergeCell ref="D147:D148"/>
    <mergeCell ref="E147:E148"/>
    <mergeCell ref="F147:F148"/>
    <mergeCell ref="G147:G148"/>
    <mergeCell ref="I147:I148"/>
    <mergeCell ref="J147:J148"/>
    <mergeCell ref="L147:L148"/>
    <mergeCell ref="B143:B144"/>
    <mergeCell ref="B145:B146"/>
    <mergeCell ref="C145:C146"/>
    <mergeCell ref="D145:D146"/>
    <mergeCell ref="E145:E146"/>
    <mergeCell ref="F145:F146"/>
    <mergeCell ref="I97:I98"/>
    <mergeCell ref="G102:G103"/>
    <mergeCell ref="H116:H117"/>
    <mergeCell ref="H84:H85"/>
    <mergeCell ref="G120:G121"/>
    <mergeCell ref="B120:C121"/>
    <mergeCell ref="F133:F134"/>
    <mergeCell ref="G92:K92"/>
    <mergeCell ref="L92:L93"/>
    <mergeCell ref="I66:I67"/>
    <mergeCell ref="H72:H73"/>
    <mergeCell ref="L116:L117"/>
    <mergeCell ref="B60:B61"/>
    <mergeCell ref="C60:C61"/>
    <mergeCell ref="D60:D61"/>
    <mergeCell ref="K118:K119"/>
    <mergeCell ref="L118:L119"/>
    <mergeCell ref="H97:H98"/>
    <mergeCell ref="H120:H121"/>
    <mergeCell ref="E120:E121"/>
    <mergeCell ref="F120:F121"/>
    <mergeCell ref="L133:L134"/>
    <mergeCell ref="B110:L110"/>
    <mergeCell ref="H87:H88"/>
    <mergeCell ref="L107:L108"/>
    <mergeCell ref="I102:I103"/>
    <mergeCell ref="B70:B71"/>
    <mergeCell ref="C70:C71"/>
    <mergeCell ref="D70:D71"/>
    <mergeCell ref="E70:E71"/>
    <mergeCell ref="F70:F71"/>
    <mergeCell ref="G70:G71"/>
    <mergeCell ref="B27:B28"/>
    <mergeCell ref="C27:C28"/>
    <mergeCell ref="D27:D28"/>
    <mergeCell ref="E27:E28"/>
    <mergeCell ref="F27:F28"/>
    <mergeCell ref="G27:G28"/>
    <mergeCell ref="I27:I28"/>
    <mergeCell ref="K27:K28"/>
    <mergeCell ref="L27:L28"/>
    <mergeCell ref="B58:B59"/>
    <mergeCell ref="C58:C59"/>
    <mergeCell ref="D58:D59"/>
    <mergeCell ref="E58:E59"/>
    <mergeCell ref="F58:F59"/>
    <mergeCell ref="G58:G59"/>
    <mergeCell ref="I58:I59"/>
    <mergeCell ref="K58:K59"/>
    <mergeCell ref="L58:L59"/>
    <mergeCell ref="L29:L30"/>
    <mergeCell ref="K56:K57"/>
    <mergeCell ref="L50:L51"/>
    <mergeCell ref="L52:L53"/>
    <mergeCell ref="D46:D47"/>
    <mergeCell ref="L40:L41"/>
    <mergeCell ref="B54:B55"/>
    <mergeCell ref="C54:C55"/>
    <mergeCell ref="B50:B51"/>
    <mergeCell ref="B52:B53"/>
    <mergeCell ref="B48:B49"/>
    <mergeCell ref="C52:C53"/>
    <mergeCell ref="J32:J33"/>
    <mergeCell ref="H38:H39"/>
  </mergeCells>
  <printOptions horizontalCentered="1"/>
  <pageMargins left="0.43307086614173229" right="0.43307086614173229" top="0.35433070866141736" bottom="0.15748031496062992" header="0" footer="0"/>
  <pageSetup paperSize="9" scale="57" fitToHeight="0" orientation="landscape" useFirstPageNumber="1" r:id="rId1"/>
  <headerFooter alignWithMargins="0">
    <oddFooter>&amp;R&amp;P</oddFooter>
  </headerFooter>
  <rowBreaks count="4" manualBreakCount="4">
    <brk id="35" max="12" man="1"/>
    <brk id="73" max="12" man="1"/>
    <brk id="108" max="12" man="1"/>
    <brk id="15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16F3-BAF7-466B-B75D-079A84304028}">
  <dimension ref="A1:H75"/>
  <sheetViews>
    <sheetView view="pageBreakPreview" topLeftCell="A33" zoomScaleNormal="100" zoomScaleSheetLayoutView="100" workbookViewId="0">
      <selection activeCell="B72" sqref="B72"/>
    </sheetView>
  </sheetViews>
  <sheetFormatPr defaultRowHeight="12.75" x14ac:dyDescent="0.2"/>
  <cols>
    <col min="1" max="1" width="11.28515625" style="58" customWidth="1"/>
    <col min="2" max="2" width="44.7109375" style="58" customWidth="1"/>
    <col min="3" max="3" width="14.140625" style="58" hidden="1" customWidth="1"/>
    <col min="4" max="4" width="10.7109375" style="58" hidden="1" customWidth="1"/>
    <col min="5" max="5" width="12.5703125" style="204" hidden="1" customWidth="1"/>
    <col min="6" max="6" width="14.140625" style="205" customWidth="1"/>
    <col min="7" max="7" width="13.5703125" style="58" customWidth="1"/>
    <col min="8" max="8" width="13" style="58" customWidth="1"/>
    <col min="9" max="255" width="9.140625" style="58"/>
    <col min="256" max="256" width="10" style="58" customWidth="1"/>
    <col min="257" max="257" width="42.7109375" style="58" customWidth="1"/>
    <col min="258" max="258" width="28.42578125" style="58" customWidth="1"/>
    <col min="259" max="511" width="9.140625" style="58"/>
    <col min="512" max="512" width="10" style="58" customWidth="1"/>
    <col min="513" max="513" width="42.7109375" style="58" customWidth="1"/>
    <col min="514" max="514" width="28.42578125" style="58" customWidth="1"/>
    <col min="515" max="767" width="9.140625" style="58"/>
    <col min="768" max="768" width="10" style="58" customWidth="1"/>
    <col min="769" max="769" width="42.7109375" style="58" customWidth="1"/>
    <col min="770" max="770" width="28.42578125" style="58" customWidth="1"/>
    <col min="771" max="1023" width="9.140625" style="58"/>
    <col min="1024" max="1024" width="10" style="58" customWidth="1"/>
    <col min="1025" max="1025" width="42.7109375" style="58" customWidth="1"/>
    <col min="1026" max="1026" width="28.42578125" style="58" customWidth="1"/>
    <col min="1027" max="1279" width="9.140625" style="58"/>
    <col min="1280" max="1280" width="10" style="58" customWidth="1"/>
    <col min="1281" max="1281" width="42.7109375" style="58" customWidth="1"/>
    <col min="1282" max="1282" width="28.42578125" style="58" customWidth="1"/>
    <col min="1283" max="1535" width="9.140625" style="58"/>
    <col min="1536" max="1536" width="10" style="58" customWidth="1"/>
    <col min="1537" max="1537" width="42.7109375" style="58" customWidth="1"/>
    <col min="1538" max="1538" width="28.42578125" style="58" customWidth="1"/>
    <col min="1539" max="1791" width="9.140625" style="58"/>
    <col min="1792" max="1792" width="10" style="58" customWidth="1"/>
    <col min="1793" max="1793" width="42.7109375" style="58" customWidth="1"/>
    <col min="1794" max="1794" width="28.42578125" style="58" customWidth="1"/>
    <col min="1795" max="2047" width="9.140625" style="58"/>
    <col min="2048" max="2048" width="10" style="58" customWidth="1"/>
    <col min="2049" max="2049" width="42.7109375" style="58" customWidth="1"/>
    <col min="2050" max="2050" width="28.42578125" style="58" customWidth="1"/>
    <col min="2051" max="2303" width="9.140625" style="58"/>
    <col min="2304" max="2304" width="10" style="58" customWidth="1"/>
    <col min="2305" max="2305" width="42.7109375" style="58" customWidth="1"/>
    <col min="2306" max="2306" width="28.42578125" style="58" customWidth="1"/>
    <col min="2307" max="2559" width="9.140625" style="58"/>
    <col min="2560" max="2560" width="10" style="58" customWidth="1"/>
    <col min="2561" max="2561" width="42.7109375" style="58" customWidth="1"/>
    <col min="2562" max="2562" width="28.42578125" style="58" customWidth="1"/>
    <col min="2563" max="2815" width="9.140625" style="58"/>
    <col min="2816" max="2816" width="10" style="58" customWidth="1"/>
    <col min="2817" max="2817" width="42.7109375" style="58" customWidth="1"/>
    <col min="2818" max="2818" width="28.42578125" style="58" customWidth="1"/>
    <col min="2819" max="3071" width="9.140625" style="58"/>
    <col min="3072" max="3072" width="10" style="58" customWidth="1"/>
    <col min="3073" max="3073" width="42.7109375" style="58" customWidth="1"/>
    <col min="3074" max="3074" width="28.42578125" style="58" customWidth="1"/>
    <col min="3075" max="3327" width="9.140625" style="58"/>
    <col min="3328" max="3328" width="10" style="58" customWidth="1"/>
    <col min="3329" max="3329" width="42.7109375" style="58" customWidth="1"/>
    <col min="3330" max="3330" width="28.42578125" style="58" customWidth="1"/>
    <col min="3331" max="3583" width="9.140625" style="58"/>
    <col min="3584" max="3584" width="10" style="58" customWidth="1"/>
    <col min="3585" max="3585" width="42.7109375" style="58" customWidth="1"/>
    <col min="3586" max="3586" width="28.42578125" style="58" customWidth="1"/>
    <col min="3587" max="3839" width="9.140625" style="58"/>
    <col min="3840" max="3840" width="10" style="58" customWidth="1"/>
    <col min="3841" max="3841" width="42.7109375" style="58" customWidth="1"/>
    <col min="3842" max="3842" width="28.42578125" style="58" customWidth="1"/>
    <col min="3843" max="4095" width="9.140625" style="58"/>
    <col min="4096" max="4096" width="10" style="58" customWidth="1"/>
    <col min="4097" max="4097" width="42.7109375" style="58" customWidth="1"/>
    <col min="4098" max="4098" width="28.42578125" style="58" customWidth="1"/>
    <col min="4099" max="4351" width="9.140625" style="58"/>
    <col min="4352" max="4352" width="10" style="58" customWidth="1"/>
    <col min="4353" max="4353" width="42.7109375" style="58" customWidth="1"/>
    <col min="4354" max="4354" width="28.42578125" style="58" customWidth="1"/>
    <col min="4355" max="4607" width="9.140625" style="58"/>
    <col min="4608" max="4608" width="10" style="58" customWidth="1"/>
    <col min="4609" max="4609" width="42.7109375" style="58" customWidth="1"/>
    <col min="4610" max="4610" width="28.42578125" style="58" customWidth="1"/>
    <col min="4611" max="4863" width="9.140625" style="58"/>
    <col min="4864" max="4864" width="10" style="58" customWidth="1"/>
    <col min="4865" max="4865" width="42.7109375" style="58" customWidth="1"/>
    <col min="4866" max="4866" width="28.42578125" style="58" customWidth="1"/>
    <col min="4867" max="5119" width="9.140625" style="58"/>
    <col min="5120" max="5120" width="10" style="58" customWidth="1"/>
    <col min="5121" max="5121" width="42.7109375" style="58" customWidth="1"/>
    <col min="5122" max="5122" width="28.42578125" style="58" customWidth="1"/>
    <col min="5123" max="5375" width="9.140625" style="58"/>
    <col min="5376" max="5376" width="10" style="58" customWidth="1"/>
    <col min="5377" max="5377" width="42.7109375" style="58" customWidth="1"/>
    <col min="5378" max="5378" width="28.42578125" style="58" customWidth="1"/>
    <col min="5379" max="5631" width="9.140625" style="58"/>
    <col min="5632" max="5632" width="10" style="58" customWidth="1"/>
    <col min="5633" max="5633" width="42.7109375" style="58" customWidth="1"/>
    <col min="5634" max="5634" width="28.42578125" style="58" customWidth="1"/>
    <col min="5635" max="5887" width="9.140625" style="58"/>
    <col min="5888" max="5888" width="10" style="58" customWidth="1"/>
    <col min="5889" max="5889" width="42.7109375" style="58" customWidth="1"/>
    <col min="5890" max="5890" width="28.42578125" style="58" customWidth="1"/>
    <col min="5891" max="6143" width="9.140625" style="58"/>
    <col min="6144" max="6144" width="10" style="58" customWidth="1"/>
    <col min="6145" max="6145" width="42.7109375" style="58" customWidth="1"/>
    <col min="6146" max="6146" width="28.42578125" style="58" customWidth="1"/>
    <col min="6147" max="6399" width="9.140625" style="58"/>
    <col min="6400" max="6400" width="10" style="58" customWidth="1"/>
    <col min="6401" max="6401" width="42.7109375" style="58" customWidth="1"/>
    <col min="6402" max="6402" width="28.42578125" style="58" customWidth="1"/>
    <col min="6403" max="6655" width="9.140625" style="58"/>
    <col min="6656" max="6656" width="10" style="58" customWidth="1"/>
    <col min="6657" max="6657" width="42.7109375" style="58" customWidth="1"/>
    <col min="6658" max="6658" width="28.42578125" style="58" customWidth="1"/>
    <col min="6659" max="6911" width="9.140625" style="58"/>
    <col min="6912" max="6912" width="10" style="58" customWidth="1"/>
    <col min="6913" max="6913" width="42.7109375" style="58" customWidth="1"/>
    <col min="6914" max="6914" width="28.42578125" style="58" customWidth="1"/>
    <col min="6915" max="7167" width="9.140625" style="58"/>
    <col min="7168" max="7168" width="10" style="58" customWidth="1"/>
    <col min="7169" max="7169" width="42.7109375" style="58" customWidth="1"/>
    <col min="7170" max="7170" width="28.42578125" style="58" customWidth="1"/>
    <col min="7171" max="7423" width="9.140625" style="58"/>
    <col min="7424" max="7424" width="10" style="58" customWidth="1"/>
    <col min="7425" max="7425" width="42.7109375" style="58" customWidth="1"/>
    <col min="7426" max="7426" width="28.42578125" style="58" customWidth="1"/>
    <col min="7427" max="7679" width="9.140625" style="58"/>
    <col min="7680" max="7680" width="10" style="58" customWidth="1"/>
    <col min="7681" max="7681" width="42.7109375" style="58" customWidth="1"/>
    <col min="7682" max="7682" width="28.42578125" style="58" customWidth="1"/>
    <col min="7683" max="7935" width="9.140625" style="58"/>
    <col min="7936" max="7936" width="10" style="58" customWidth="1"/>
    <col min="7937" max="7937" width="42.7109375" style="58" customWidth="1"/>
    <col min="7938" max="7938" width="28.42578125" style="58" customWidth="1"/>
    <col min="7939" max="8191" width="9.140625" style="58"/>
    <col min="8192" max="8192" width="10" style="58" customWidth="1"/>
    <col min="8193" max="8193" width="42.7109375" style="58" customWidth="1"/>
    <col min="8194" max="8194" width="28.42578125" style="58" customWidth="1"/>
    <col min="8195" max="8447" width="9.140625" style="58"/>
    <col min="8448" max="8448" width="10" style="58" customWidth="1"/>
    <col min="8449" max="8449" width="42.7109375" style="58" customWidth="1"/>
    <col min="8450" max="8450" width="28.42578125" style="58" customWidth="1"/>
    <col min="8451" max="8703" width="9.140625" style="58"/>
    <col min="8704" max="8704" width="10" style="58" customWidth="1"/>
    <col min="8705" max="8705" width="42.7109375" style="58" customWidth="1"/>
    <col min="8706" max="8706" width="28.42578125" style="58" customWidth="1"/>
    <col min="8707" max="8959" width="9.140625" style="58"/>
    <col min="8960" max="8960" width="10" style="58" customWidth="1"/>
    <col min="8961" max="8961" width="42.7109375" style="58" customWidth="1"/>
    <col min="8962" max="8962" width="28.42578125" style="58" customWidth="1"/>
    <col min="8963" max="9215" width="9.140625" style="58"/>
    <col min="9216" max="9216" width="10" style="58" customWidth="1"/>
    <col min="9217" max="9217" width="42.7109375" style="58" customWidth="1"/>
    <col min="9218" max="9218" width="28.42578125" style="58" customWidth="1"/>
    <col min="9219" max="9471" width="9.140625" style="58"/>
    <col min="9472" max="9472" width="10" style="58" customWidth="1"/>
    <col min="9473" max="9473" width="42.7109375" style="58" customWidth="1"/>
    <col min="9474" max="9474" width="28.42578125" style="58" customWidth="1"/>
    <col min="9475" max="9727" width="9.140625" style="58"/>
    <col min="9728" max="9728" width="10" style="58" customWidth="1"/>
    <col min="9729" max="9729" width="42.7109375" style="58" customWidth="1"/>
    <col min="9730" max="9730" width="28.42578125" style="58" customWidth="1"/>
    <col min="9731" max="9983" width="9.140625" style="58"/>
    <col min="9984" max="9984" width="10" style="58" customWidth="1"/>
    <col min="9985" max="9985" width="42.7109375" style="58" customWidth="1"/>
    <col min="9986" max="9986" width="28.42578125" style="58" customWidth="1"/>
    <col min="9987" max="10239" width="9.140625" style="58"/>
    <col min="10240" max="10240" width="10" style="58" customWidth="1"/>
    <col min="10241" max="10241" width="42.7109375" style="58" customWidth="1"/>
    <col min="10242" max="10242" width="28.42578125" style="58" customWidth="1"/>
    <col min="10243" max="10495" width="9.140625" style="58"/>
    <col min="10496" max="10496" width="10" style="58" customWidth="1"/>
    <col min="10497" max="10497" width="42.7109375" style="58" customWidth="1"/>
    <col min="10498" max="10498" width="28.42578125" style="58" customWidth="1"/>
    <col min="10499" max="10751" width="9.140625" style="58"/>
    <col min="10752" max="10752" width="10" style="58" customWidth="1"/>
    <col min="10753" max="10753" width="42.7109375" style="58" customWidth="1"/>
    <col min="10754" max="10754" width="28.42578125" style="58" customWidth="1"/>
    <col min="10755" max="11007" width="9.140625" style="58"/>
    <col min="11008" max="11008" width="10" style="58" customWidth="1"/>
    <col min="11009" max="11009" width="42.7109375" style="58" customWidth="1"/>
    <col min="11010" max="11010" width="28.42578125" style="58" customWidth="1"/>
    <col min="11011" max="11263" width="9.140625" style="58"/>
    <col min="11264" max="11264" width="10" style="58" customWidth="1"/>
    <col min="11265" max="11265" width="42.7109375" style="58" customWidth="1"/>
    <col min="11266" max="11266" width="28.42578125" style="58" customWidth="1"/>
    <col min="11267" max="11519" width="9.140625" style="58"/>
    <col min="11520" max="11520" width="10" style="58" customWidth="1"/>
    <col min="11521" max="11521" width="42.7109375" style="58" customWidth="1"/>
    <col min="11522" max="11522" width="28.42578125" style="58" customWidth="1"/>
    <col min="11523" max="11775" width="9.140625" style="58"/>
    <col min="11776" max="11776" width="10" style="58" customWidth="1"/>
    <col min="11777" max="11777" width="42.7109375" style="58" customWidth="1"/>
    <col min="11778" max="11778" width="28.42578125" style="58" customWidth="1"/>
    <col min="11779" max="12031" width="9.140625" style="58"/>
    <col min="12032" max="12032" width="10" style="58" customWidth="1"/>
    <col min="12033" max="12033" width="42.7109375" style="58" customWidth="1"/>
    <col min="12034" max="12034" width="28.42578125" style="58" customWidth="1"/>
    <col min="12035" max="12287" width="9.140625" style="58"/>
    <col min="12288" max="12288" width="10" style="58" customWidth="1"/>
    <col min="12289" max="12289" width="42.7109375" style="58" customWidth="1"/>
    <col min="12290" max="12290" width="28.42578125" style="58" customWidth="1"/>
    <col min="12291" max="12543" width="9.140625" style="58"/>
    <col min="12544" max="12544" width="10" style="58" customWidth="1"/>
    <col min="12545" max="12545" width="42.7109375" style="58" customWidth="1"/>
    <col min="12546" max="12546" width="28.42578125" style="58" customWidth="1"/>
    <col min="12547" max="12799" width="9.140625" style="58"/>
    <col min="12800" max="12800" width="10" style="58" customWidth="1"/>
    <col min="12801" max="12801" width="42.7109375" style="58" customWidth="1"/>
    <col min="12802" max="12802" width="28.42578125" style="58" customWidth="1"/>
    <col min="12803" max="13055" width="9.140625" style="58"/>
    <col min="13056" max="13056" width="10" style="58" customWidth="1"/>
    <col min="13057" max="13057" width="42.7109375" style="58" customWidth="1"/>
    <col min="13058" max="13058" width="28.42578125" style="58" customWidth="1"/>
    <col min="13059" max="13311" width="9.140625" style="58"/>
    <col min="13312" max="13312" width="10" style="58" customWidth="1"/>
    <col min="13313" max="13313" width="42.7109375" style="58" customWidth="1"/>
    <col min="13314" max="13314" width="28.42578125" style="58" customWidth="1"/>
    <col min="13315" max="13567" width="9.140625" style="58"/>
    <col min="13568" max="13568" width="10" style="58" customWidth="1"/>
    <col min="13569" max="13569" width="42.7109375" style="58" customWidth="1"/>
    <col min="13570" max="13570" width="28.42578125" style="58" customWidth="1"/>
    <col min="13571" max="13823" width="9.140625" style="58"/>
    <col min="13824" max="13824" width="10" style="58" customWidth="1"/>
    <col min="13825" max="13825" width="42.7109375" style="58" customWidth="1"/>
    <col min="13826" max="13826" width="28.42578125" style="58" customWidth="1"/>
    <col min="13827" max="14079" width="9.140625" style="58"/>
    <col min="14080" max="14080" width="10" style="58" customWidth="1"/>
    <col min="14081" max="14081" width="42.7109375" style="58" customWidth="1"/>
    <col min="14082" max="14082" width="28.42578125" style="58" customWidth="1"/>
    <col min="14083" max="14335" width="9.140625" style="58"/>
    <col min="14336" max="14336" width="10" style="58" customWidth="1"/>
    <col min="14337" max="14337" width="42.7109375" style="58" customWidth="1"/>
    <col min="14338" max="14338" width="28.42578125" style="58" customWidth="1"/>
    <col min="14339" max="14591" width="9.140625" style="58"/>
    <col min="14592" max="14592" width="10" style="58" customWidth="1"/>
    <col min="14593" max="14593" width="42.7109375" style="58" customWidth="1"/>
    <col min="14594" max="14594" width="28.42578125" style="58" customWidth="1"/>
    <col min="14595" max="14847" width="9.140625" style="58"/>
    <col min="14848" max="14848" width="10" style="58" customWidth="1"/>
    <col min="14849" max="14849" width="42.7109375" style="58" customWidth="1"/>
    <col min="14850" max="14850" width="28.42578125" style="58" customWidth="1"/>
    <col min="14851" max="15103" width="9.140625" style="58"/>
    <col min="15104" max="15104" width="10" style="58" customWidth="1"/>
    <col min="15105" max="15105" width="42.7109375" style="58" customWidth="1"/>
    <col min="15106" max="15106" width="28.42578125" style="58" customWidth="1"/>
    <col min="15107" max="15359" width="9.140625" style="58"/>
    <col min="15360" max="15360" width="10" style="58" customWidth="1"/>
    <col min="15361" max="15361" width="42.7109375" style="58" customWidth="1"/>
    <col min="15362" max="15362" width="28.42578125" style="58" customWidth="1"/>
    <col min="15363" max="15615" width="9.140625" style="58"/>
    <col min="15616" max="15616" width="10" style="58" customWidth="1"/>
    <col min="15617" max="15617" width="42.7109375" style="58" customWidth="1"/>
    <col min="15618" max="15618" width="28.42578125" style="58" customWidth="1"/>
    <col min="15619" max="15871" width="9.140625" style="58"/>
    <col min="15872" max="15872" width="10" style="58" customWidth="1"/>
    <col min="15873" max="15873" width="42.7109375" style="58" customWidth="1"/>
    <col min="15874" max="15874" width="28.42578125" style="58" customWidth="1"/>
    <col min="15875" max="16127" width="9.140625" style="58"/>
    <col min="16128" max="16128" width="10" style="58" customWidth="1"/>
    <col min="16129" max="16129" width="42.7109375" style="58" customWidth="1"/>
    <col min="16130" max="16130" width="28.42578125" style="58" customWidth="1"/>
    <col min="16131" max="16384" width="9.140625" style="58"/>
  </cols>
  <sheetData>
    <row r="1" spans="1:8" ht="18" customHeight="1" x14ac:dyDescent="0.2">
      <c r="A1" s="510" t="s">
        <v>196</v>
      </c>
      <c r="B1" s="510"/>
      <c r="C1" s="510"/>
      <c r="D1" s="510"/>
      <c r="E1" s="510"/>
      <c r="F1" s="510"/>
      <c r="G1" s="510"/>
      <c r="H1" s="510"/>
    </row>
    <row r="2" spans="1:8" s="59" customFormat="1" ht="1.5" customHeight="1" x14ac:dyDescent="0.2">
      <c r="A2" s="219"/>
      <c r="B2" s="219"/>
      <c r="C2" s="219"/>
      <c r="D2" s="58"/>
      <c r="E2" s="204"/>
      <c r="F2" s="205"/>
    </row>
    <row r="3" spans="1:8" s="59" customFormat="1" ht="16.5" customHeight="1" x14ac:dyDescent="0.2">
      <c r="A3" s="510" t="s">
        <v>205</v>
      </c>
      <c r="B3" s="510"/>
      <c r="C3" s="510"/>
      <c r="D3" s="510"/>
      <c r="E3" s="510"/>
      <c r="F3" s="510"/>
      <c r="G3" s="510"/>
      <c r="H3" s="510"/>
    </row>
    <row r="4" spans="1:8" s="59" customFormat="1" ht="7.5" customHeight="1" thickBot="1" x14ac:dyDescent="0.25">
      <c r="A4" s="60"/>
      <c r="B4" s="198"/>
      <c r="C4" s="198"/>
      <c r="D4" s="58"/>
      <c r="E4" s="204"/>
      <c r="F4" s="217"/>
    </row>
    <row r="5" spans="1:8" ht="13.5" customHeight="1" thickBot="1" x14ac:dyDescent="0.25">
      <c r="A5" s="514" t="s">
        <v>118</v>
      </c>
      <c r="B5" s="516" t="s">
        <v>0</v>
      </c>
      <c r="C5" s="518" t="s">
        <v>172</v>
      </c>
      <c r="D5" s="532" t="s">
        <v>106</v>
      </c>
      <c r="E5" s="522" t="s">
        <v>113</v>
      </c>
      <c r="F5" s="518" t="s">
        <v>206</v>
      </c>
      <c r="G5" s="506" t="s">
        <v>104</v>
      </c>
      <c r="H5" s="508" t="s">
        <v>227</v>
      </c>
    </row>
    <row r="6" spans="1:8" ht="12.95" customHeight="1" x14ac:dyDescent="0.2">
      <c r="A6" s="515"/>
      <c r="B6" s="517"/>
      <c r="C6" s="519"/>
      <c r="D6" s="533"/>
      <c r="E6" s="523"/>
      <c r="F6" s="519"/>
      <c r="G6" s="507"/>
      <c r="H6" s="509"/>
    </row>
    <row r="7" spans="1:8" ht="6" customHeight="1" x14ac:dyDescent="0.2">
      <c r="A7" s="197"/>
      <c r="B7" s="199"/>
      <c r="C7" s="207"/>
      <c r="D7" s="208"/>
      <c r="E7" s="209"/>
      <c r="F7" s="206"/>
      <c r="G7" s="208"/>
      <c r="H7" s="232"/>
    </row>
    <row r="8" spans="1:8" x14ac:dyDescent="0.2">
      <c r="A8" s="194">
        <v>1</v>
      </c>
      <c r="B8" s="200" t="s">
        <v>119</v>
      </c>
      <c r="C8" s="210">
        <v>199800</v>
      </c>
      <c r="D8" s="211">
        <v>0</v>
      </c>
      <c r="E8" s="212">
        <f>C8</f>
        <v>199800</v>
      </c>
      <c r="F8" s="218">
        <v>26530</v>
      </c>
      <c r="G8" s="211"/>
      <c r="H8" s="218">
        <f>F8</f>
        <v>26530</v>
      </c>
    </row>
    <row r="9" spans="1:8" ht="14.25" customHeight="1" x14ac:dyDescent="0.2">
      <c r="A9" s="194">
        <v>2</v>
      </c>
      <c r="B9" s="201" t="s">
        <v>169</v>
      </c>
      <c r="C9" s="210"/>
      <c r="D9" s="211"/>
      <c r="E9" s="212"/>
      <c r="F9" s="218">
        <v>26530</v>
      </c>
      <c r="G9" s="211"/>
      <c r="H9" s="218">
        <f t="shared" ref="H9:H71" si="0">F9</f>
        <v>26530</v>
      </c>
    </row>
    <row r="10" spans="1:8" ht="14.25" customHeight="1" x14ac:dyDescent="0.2">
      <c r="A10" s="194">
        <v>3</v>
      </c>
      <c r="B10" s="200" t="s">
        <v>120</v>
      </c>
      <c r="C10" s="210">
        <v>50000</v>
      </c>
      <c r="D10" s="211">
        <v>0</v>
      </c>
      <c r="E10" s="212">
        <f t="shared" ref="E10:E63" si="1">C10</f>
        <v>50000</v>
      </c>
      <c r="F10" s="218">
        <v>13200</v>
      </c>
      <c r="G10" s="211"/>
      <c r="H10" s="218">
        <f t="shared" si="0"/>
        <v>13200</v>
      </c>
    </row>
    <row r="11" spans="1:8" ht="14.25" customHeight="1" x14ac:dyDescent="0.2">
      <c r="A11" s="194">
        <v>4</v>
      </c>
      <c r="B11" s="200" t="s">
        <v>121</v>
      </c>
      <c r="C11" s="234">
        <v>64000</v>
      </c>
      <c r="D11" s="211">
        <v>0</v>
      </c>
      <c r="E11" s="212">
        <f t="shared" si="1"/>
        <v>64000</v>
      </c>
      <c r="F11" s="218">
        <v>12000</v>
      </c>
      <c r="G11" s="211"/>
      <c r="H11" s="218">
        <f t="shared" si="0"/>
        <v>12000</v>
      </c>
    </row>
    <row r="12" spans="1:8" x14ac:dyDescent="0.2">
      <c r="A12" s="194">
        <v>5</v>
      </c>
      <c r="B12" s="200" t="s">
        <v>122</v>
      </c>
      <c r="C12" s="210">
        <v>180000</v>
      </c>
      <c r="D12" s="211">
        <v>0</v>
      </c>
      <c r="E12" s="212">
        <f t="shared" si="1"/>
        <v>180000</v>
      </c>
      <c r="F12" s="218">
        <v>26530</v>
      </c>
      <c r="G12" s="211"/>
      <c r="H12" s="218">
        <f t="shared" si="0"/>
        <v>26530</v>
      </c>
    </row>
    <row r="13" spans="1:8" x14ac:dyDescent="0.2">
      <c r="A13" s="194">
        <v>6</v>
      </c>
      <c r="B13" s="200" t="s">
        <v>192</v>
      </c>
      <c r="C13" s="210">
        <v>62000</v>
      </c>
      <c r="D13" s="211">
        <v>0</v>
      </c>
      <c r="E13" s="212">
        <f t="shared" si="1"/>
        <v>62000</v>
      </c>
      <c r="F13" s="218">
        <v>13000</v>
      </c>
      <c r="G13" s="211"/>
      <c r="H13" s="218">
        <f t="shared" si="0"/>
        <v>13000</v>
      </c>
    </row>
    <row r="14" spans="1:8" x14ac:dyDescent="0.2">
      <c r="A14" s="194">
        <v>7</v>
      </c>
      <c r="B14" s="200" t="s">
        <v>123</v>
      </c>
      <c r="C14" s="210">
        <v>18000</v>
      </c>
      <c r="D14" s="211">
        <v>0</v>
      </c>
      <c r="E14" s="212">
        <f t="shared" si="1"/>
        <v>18000</v>
      </c>
      <c r="F14" s="218">
        <v>4200</v>
      </c>
      <c r="G14" s="211"/>
      <c r="H14" s="218">
        <f t="shared" si="0"/>
        <v>4200</v>
      </c>
    </row>
    <row r="15" spans="1:8" x14ac:dyDescent="0.2">
      <c r="A15" s="194">
        <v>8</v>
      </c>
      <c r="B15" s="200" t="s">
        <v>124</v>
      </c>
      <c r="C15" s="210">
        <v>97000</v>
      </c>
      <c r="D15" s="211">
        <v>0</v>
      </c>
      <c r="E15" s="212">
        <f t="shared" si="1"/>
        <v>97000</v>
      </c>
      <c r="F15" s="218">
        <v>13270</v>
      </c>
      <c r="G15" s="211"/>
      <c r="H15" s="218">
        <f t="shared" si="0"/>
        <v>13270</v>
      </c>
    </row>
    <row r="16" spans="1:8" x14ac:dyDescent="0.2">
      <c r="A16" s="194">
        <v>9</v>
      </c>
      <c r="B16" s="200" t="s">
        <v>125</v>
      </c>
      <c r="C16" s="210">
        <v>32000</v>
      </c>
      <c r="D16" s="211">
        <v>0</v>
      </c>
      <c r="E16" s="212">
        <f t="shared" si="1"/>
        <v>32000</v>
      </c>
      <c r="F16" s="218">
        <v>8000</v>
      </c>
      <c r="G16" s="211"/>
      <c r="H16" s="218">
        <f t="shared" si="0"/>
        <v>8000</v>
      </c>
    </row>
    <row r="17" spans="1:8" ht="12" customHeight="1" x14ac:dyDescent="0.2">
      <c r="A17" s="194">
        <v>10</v>
      </c>
      <c r="B17" s="200" t="s">
        <v>126</v>
      </c>
      <c r="C17" s="210">
        <v>70000</v>
      </c>
      <c r="D17" s="211">
        <v>0</v>
      </c>
      <c r="E17" s="212">
        <f t="shared" si="1"/>
        <v>70000</v>
      </c>
      <c r="F17" s="218">
        <v>12500</v>
      </c>
      <c r="G17" s="211"/>
      <c r="H17" s="218">
        <f t="shared" si="0"/>
        <v>12500</v>
      </c>
    </row>
    <row r="18" spans="1:8" x14ac:dyDescent="0.2">
      <c r="A18" s="194">
        <v>11</v>
      </c>
      <c r="B18" s="200" t="s">
        <v>226</v>
      </c>
      <c r="C18" s="210">
        <v>25000</v>
      </c>
      <c r="D18" s="211">
        <v>0</v>
      </c>
      <c r="E18" s="212">
        <f t="shared" si="1"/>
        <v>25000</v>
      </c>
      <c r="F18" s="218">
        <v>13270</v>
      </c>
      <c r="G18" s="211"/>
      <c r="H18" s="218">
        <f t="shared" si="0"/>
        <v>13270</v>
      </c>
    </row>
    <row r="19" spans="1:8" x14ac:dyDescent="0.2">
      <c r="A19" s="194">
        <v>12</v>
      </c>
      <c r="B19" s="200" t="s">
        <v>127</v>
      </c>
      <c r="C19" s="210">
        <v>50000</v>
      </c>
      <c r="D19" s="211">
        <v>0</v>
      </c>
      <c r="E19" s="212">
        <f t="shared" si="1"/>
        <v>50000</v>
      </c>
      <c r="F19" s="218">
        <v>7000</v>
      </c>
      <c r="G19" s="211"/>
      <c r="H19" s="218">
        <f t="shared" si="0"/>
        <v>7000</v>
      </c>
    </row>
    <row r="20" spans="1:8" ht="12" customHeight="1" x14ac:dyDescent="0.2">
      <c r="A20" s="194">
        <v>13</v>
      </c>
      <c r="B20" s="200" t="s">
        <v>128</v>
      </c>
      <c r="C20" s="210">
        <v>62000</v>
      </c>
      <c r="D20" s="211">
        <v>0</v>
      </c>
      <c r="E20" s="212">
        <f t="shared" si="1"/>
        <v>62000</v>
      </c>
      <c r="F20" s="218">
        <v>8000</v>
      </c>
      <c r="G20" s="211"/>
      <c r="H20" s="218">
        <f t="shared" si="0"/>
        <v>8000</v>
      </c>
    </row>
    <row r="21" spans="1:8" x14ac:dyDescent="0.2">
      <c r="A21" s="194">
        <v>14</v>
      </c>
      <c r="B21" s="200" t="s">
        <v>129</v>
      </c>
      <c r="C21" s="210">
        <v>84000</v>
      </c>
      <c r="D21" s="211">
        <v>0</v>
      </c>
      <c r="E21" s="212">
        <f t="shared" si="1"/>
        <v>84000</v>
      </c>
      <c r="F21" s="218">
        <v>7000</v>
      </c>
      <c r="G21" s="211"/>
      <c r="H21" s="218">
        <f t="shared" si="0"/>
        <v>7000</v>
      </c>
    </row>
    <row r="22" spans="1:8" x14ac:dyDescent="0.2">
      <c r="A22" s="194">
        <v>15</v>
      </c>
      <c r="B22" s="200" t="s">
        <v>130</v>
      </c>
      <c r="C22" s="210">
        <v>78000</v>
      </c>
      <c r="D22" s="211">
        <v>0</v>
      </c>
      <c r="E22" s="212">
        <f t="shared" si="1"/>
        <v>78000</v>
      </c>
      <c r="F22" s="218">
        <v>11500</v>
      </c>
      <c r="G22" s="211"/>
      <c r="H22" s="218">
        <f t="shared" si="0"/>
        <v>11500</v>
      </c>
    </row>
    <row r="23" spans="1:8" x14ac:dyDescent="0.2">
      <c r="A23" s="194">
        <v>16</v>
      </c>
      <c r="B23" s="200" t="s">
        <v>131</v>
      </c>
      <c r="C23" s="210">
        <v>199900</v>
      </c>
      <c r="D23" s="211">
        <v>0</v>
      </c>
      <c r="E23" s="212">
        <f t="shared" si="1"/>
        <v>199900</v>
      </c>
      <c r="F23" s="218">
        <v>26530</v>
      </c>
      <c r="G23" s="211"/>
      <c r="H23" s="218">
        <f t="shared" si="0"/>
        <v>26530</v>
      </c>
    </row>
    <row r="24" spans="1:8" ht="15" customHeight="1" x14ac:dyDescent="0.2">
      <c r="A24" s="194">
        <v>17</v>
      </c>
      <c r="B24" s="201" t="s">
        <v>168</v>
      </c>
      <c r="C24" s="213"/>
      <c r="D24" s="211"/>
      <c r="E24" s="212"/>
      <c r="F24" s="218">
        <v>26530</v>
      </c>
      <c r="G24" s="211"/>
      <c r="H24" s="218">
        <f t="shared" si="0"/>
        <v>26530</v>
      </c>
    </row>
    <row r="25" spans="1:8" x14ac:dyDescent="0.2">
      <c r="A25" s="194">
        <v>18</v>
      </c>
      <c r="B25" s="202" t="s">
        <v>132</v>
      </c>
      <c r="C25" s="213">
        <v>100000</v>
      </c>
      <c r="D25" s="211">
        <v>0</v>
      </c>
      <c r="E25" s="212">
        <f t="shared" si="1"/>
        <v>100000</v>
      </c>
      <c r="F25" s="218">
        <v>13200</v>
      </c>
      <c r="G25" s="211"/>
      <c r="H25" s="218">
        <f t="shared" si="0"/>
        <v>13200</v>
      </c>
    </row>
    <row r="26" spans="1:8" x14ac:dyDescent="0.2">
      <c r="A26" s="194">
        <v>19</v>
      </c>
      <c r="B26" s="202" t="s">
        <v>133</v>
      </c>
      <c r="C26" s="213">
        <v>60000</v>
      </c>
      <c r="D26" s="211">
        <v>0</v>
      </c>
      <c r="E26" s="212">
        <f t="shared" si="1"/>
        <v>60000</v>
      </c>
      <c r="F26" s="218">
        <v>2500</v>
      </c>
      <c r="G26" s="211"/>
      <c r="H26" s="218">
        <f t="shared" si="0"/>
        <v>2500</v>
      </c>
    </row>
    <row r="27" spans="1:8" x14ac:dyDescent="0.2">
      <c r="A27" s="194">
        <v>20</v>
      </c>
      <c r="B27" s="202" t="s">
        <v>134</v>
      </c>
      <c r="C27" s="213">
        <v>400000</v>
      </c>
      <c r="D27" s="211">
        <v>0</v>
      </c>
      <c r="E27" s="212">
        <f t="shared" si="1"/>
        <v>400000</v>
      </c>
      <c r="F27" s="218">
        <v>26500</v>
      </c>
      <c r="G27" s="237"/>
      <c r="H27" s="218">
        <f>F27+G27</f>
        <v>26500</v>
      </c>
    </row>
    <row r="28" spans="1:8" ht="15" customHeight="1" x14ac:dyDescent="0.2">
      <c r="A28" s="194">
        <v>21</v>
      </c>
      <c r="B28" s="203" t="s">
        <v>68</v>
      </c>
      <c r="C28" s="210">
        <v>15000</v>
      </c>
      <c r="D28" s="211">
        <v>0</v>
      </c>
      <c r="E28" s="212">
        <f t="shared" si="1"/>
        <v>15000</v>
      </c>
      <c r="F28" s="218">
        <v>8000</v>
      </c>
      <c r="G28" s="211"/>
      <c r="H28" s="218">
        <f t="shared" si="0"/>
        <v>8000</v>
      </c>
    </row>
    <row r="29" spans="1:8" ht="17.25" customHeight="1" x14ac:dyDescent="0.2">
      <c r="A29" s="194">
        <v>22</v>
      </c>
      <c r="B29" s="216" t="s">
        <v>171</v>
      </c>
      <c r="C29" s="210">
        <v>305000</v>
      </c>
      <c r="D29" s="211"/>
      <c r="E29" s="212">
        <f t="shared" si="1"/>
        <v>305000</v>
      </c>
      <c r="F29" s="218">
        <v>41000</v>
      </c>
      <c r="G29" s="211"/>
      <c r="H29" s="218">
        <f t="shared" si="0"/>
        <v>41000</v>
      </c>
    </row>
    <row r="30" spans="1:8" ht="16.5" customHeight="1" x14ac:dyDescent="0.2">
      <c r="A30" s="194">
        <v>23</v>
      </c>
      <c r="B30" s="200" t="s">
        <v>135</v>
      </c>
      <c r="C30" s="214">
        <v>1000000</v>
      </c>
      <c r="D30" s="211">
        <v>0</v>
      </c>
      <c r="E30" s="212">
        <f t="shared" si="1"/>
        <v>1000000</v>
      </c>
      <c r="F30" s="218">
        <v>80000</v>
      </c>
      <c r="G30" s="211"/>
      <c r="H30" s="218">
        <f t="shared" si="0"/>
        <v>80000</v>
      </c>
    </row>
    <row r="31" spans="1:8" x14ac:dyDescent="0.2">
      <c r="A31" s="194">
        <v>24</v>
      </c>
      <c r="B31" s="201" t="s">
        <v>136</v>
      </c>
      <c r="C31" s="215">
        <v>71000</v>
      </c>
      <c r="D31" s="211">
        <v>0</v>
      </c>
      <c r="E31" s="212">
        <f t="shared" si="1"/>
        <v>71000</v>
      </c>
      <c r="F31" s="218">
        <v>10000</v>
      </c>
      <c r="G31" s="211"/>
      <c r="H31" s="218">
        <f t="shared" si="0"/>
        <v>10000</v>
      </c>
    </row>
    <row r="32" spans="1:8" ht="14.1" customHeight="1" x14ac:dyDescent="0.2">
      <c r="A32" s="194">
        <v>25</v>
      </c>
      <c r="B32" s="201" t="s">
        <v>137</v>
      </c>
      <c r="C32" s="215">
        <v>58000</v>
      </c>
      <c r="D32" s="211">
        <v>0</v>
      </c>
      <c r="E32" s="212">
        <f t="shared" si="1"/>
        <v>58000</v>
      </c>
      <c r="F32" s="218">
        <v>10000</v>
      </c>
      <c r="G32" s="211"/>
      <c r="H32" s="218">
        <f t="shared" si="0"/>
        <v>10000</v>
      </c>
    </row>
    <row r="33" spans="1:8" ht="14.1" customHeight="1" x14ac:dyDescent="0.2">
      <c r="A33" s="194">
        <v>26</v>
      </c>
      <c r="B33" s="201" t="s">
        <v>138</v>
      </c>
      <c r="C33" s="215">
        <v>30000</v>
      </c>
      <c r="D33" s="211">
        <v>0</v>
      </c>
      <c r="E33" s="212">
        <f t="shared" si="1"/>
        <v>30000</v>
      </c>
      <c r="F33" s="218">
        <v>5500</v>
      </c>
      <c r="G33" s="211"/>
      <c r="H33" s="218">
        <f t="shared" si="0"/>
        <v>5500</v>
      </c>
    </row>
    <row r="34" spans="1:8" ht="14.45" customHeight="1" x14ac:dyDescent="0.2">
      <c r="A34" s="194">
        <v>27</v>
      </c>
      <c r="B34" s="201" t="s">
        <v>139</v>
      </c>
      <c r="C34" s="215">
        <v>20000</v>
      </c>
      <c r="D34" s="211">
        <v>0</v>
      </c>
      <c r="E34" s="212">
        <f t="shared" si="1"/>
        <v>20000</v>
      </c>
      <c r="F34" s="218">
        <v>2700</v>
      </c>
      <c r="G34" s="211"/>
      <c r="H34" s="218">
        <f t="shared" si="0"/>
        <v>2700</v>
      </c>
    </row>
    <row r="35" spans="1:8" ht="14.45" customHeight="1" x14ac:dyDescent="0.2">
      <c r="A35" s="194">
        <v>28</v>
      </c>
      <c r="B35" s="201" t="s">
        <v>140</v>
      </c>
      <c r="C35" s="215">
        <v>20000</v>
      </c>
      <c r="D35" s="211">
        <v>0</v>
      </c>
      <c r="E35" s="212">
        <f t="shared" si="1"/>
        <v>20000</v>
      </c>
      <c r="F35" s="218">
        <v>3000</v>
      </c>
      <c r="G35" s="211"/>
      <c r="H35" s="218">
        <f t="shared" si="0"/>
        <v>3000</v>
      </c>
    </row>
    <row r="36" spans="1:8" ht="14.45" customHeight="1" x14ac:dyDescent="0.2">
      <c r="A36" s="194">
        <v>29</v>
      </c>
      <c r="B36" s="201" t="s">
        <v>141</v>
      </c>
      <c r="C36" s="215">
        <v>30000</v>
      </c>
      <c r="D36" s="211">
        <v>0</v>
      </c>
      <c r="E36" s="212">
        <f t="shared" si="1"/>
        <v>30000</v>
      </c>
      <c r="F36" s="218">
        <v>4000</v>
      </c>
      <c r="G36" s="211"/>
      <c r="H36" s="218">
        <f t="shared" si="0"/>
        <v>4000</v>
      </c>
    </row>
    <row r="37" spans="1:8" ht="16.5" customHeight="1" x14ac:dyDescent="0.2">
      <c r="A37" s="194">
        <v>30</v>
      </c>
      <c r="B37" s="201" t="s">
        <v>142</v>
      </c>
      <c r="C37" s="215">
        <v>50000</v>
      </c>
      <c r="D37" s="211">
        <v>0</v>
      </c>
      <c r="E37" s="212">
        <f t="shared" si="1"/>
        <v>50000</v>
      </c>
      <c r="F37" s="218">
        <v>12000</v>
      </c>
      <c r="G37" s="211"/>
      <c r="H37" s="218">
        <f t="shared" si="0"/>
        <v>12000</v>
      </c>
    </row>
    <row r="38" spans="1:8" x14ac:dyDescent="0.2">
      <c r="A38" s="194">
        <v>31</v>
      </c>
      <c r="B38" s="201" t="s">
        <v>143</v>
      </c>
      <c r="C38" s="215">
        <v>34000</v>
      </c>
      <c r="D38" s="211">
        <v>0</v>
      </c>
      <c r="E38" s="212">
        <f t="shared" si="1"/>
        <v>34000</v>
      </c>
      <c r="F38" s="218">
        <v>4700</v>
      </c>
      <c r="G38" s="211"/>
      <c r="H38" s="218">
        <f t="shared" si="0"/>
        <v>4700</v>
      </c>
    </row>
    <row r="39" spans="1:8" x14ac:dyDescent="0.2">
      <c r="A39" s="194">
        <v>32</v>
      </c>
      <c r="B39" s="201" t="s">
        <v>144</v>
      </c>
      <c r="C39" s="215">
        <v>45000</v>
      </c>
      <c r="D39" s="211">
        <v>0</v>
      </c>
      <c r="E39" s="212">
        <f t="shared" si="1"/>
        <v>45000</v>
      </c>
      <c r="F39" s="218">
        <v>8000</v>
      </c>
      <c r="G39" s="211"/>
      <c r="H39" s="218">
        <f t="shared" si="0"/>
        <v>8000</v>
      </c>
    </row>
    <row r="40" spans="1:8" x14ac:dyDescent="0.2">
      <c r="A40" s="194">
        <v>33</v>
      </c>
      <c r="B40" s="201" t="s">
        <v>145</v>
      </c>
      <c r="C40" s="215">
        <v>38000</v>
      </c>
      <c r="D40" s="211">
        <v>0</v>
      </c>
      <c r="E40" s="212">
        <f t="shared" si="1"/>
        <v>38000</v>
      </c>
      <c r="F40" s="218">
        <v>6200</v>
      </c>
      <c r="G40" s="211"/>
      <c r="H40" s="218">
        <f t="shared" si="0"/>
        <v>6200</v>
      </c>
    </row>
    <row r="41" spans="1:8" x14ac:dyDescent="0.2">
      <c r="A41" s="194">
        <v>34</v>
      </c>
      <c r="B41" s="201" t="s">
        <v>146</v>
      </c>
      <c r="C41" s="215">
        <v>73000</v>
      </c>
      <c r="D41" s="211">
        <v>0</v>
      </c>
      <c r="E41" s="212">
        <f t="shared" si="1"/>
        <v>73000</v>
      </c>
      <c r="F41" s="218">
        <v>10000</v>
      </c>
      <c r="G41" s="211"/>
      <c r="H41" s="218">
        <f t="shared" si="0"/>
        <v>10000</v>
      </c>
    </row>
    <row r="42" spans="1:8" x14ac:dyDescent="0.2">
      <c r="A42" s="194">
        <v>35</v>
      </c>
      <c r="B42" s="201" t="s">
        <v>147</v>
      </c>
      <c r="C42" s="215">
        <v>50000</v>
      </c>
      <c r="D42" s="211">
        <v>0</v>
      </c>
      <c r="E42" s="212">
        <f t="shared" si="1"/>
        <v>50000</v>
      </c>
      <c r="F42" s="218">
        <v>6600</v>
      </c>
      <c r="G42" s="211"/>
      <c r="H42" s="218">
        <f t="shared" si="0"/>
        <v>6600</v>
      </c>
    </row>
    <row r="43" spans="1:8" x14ac:dyDescent="0.2">
      <c r="A43" s="194">
        <v>36</v>
      </c>
      <c r="B43" s="201" t="s">
        <v>148</v>
      </c>
      <c r="C43" s="215">
        <v>55200</v>
      </c>
      <c r="D43" s="211">
        <v>0</v>
      </c>
      <c r="E43" s="212">
        <f t="shared" si="1"/>
        <v>55200</v>
      </c>
      <c r="F43" s="218">
        <v>7300</v>
      </c>
      <c r="G43" s="211"/>
      <c r="H43" s="218">
        <f t="shared" si="0"/>
        <v>7300</v>
      </c>
    </row>
    <row r="44" spans="1:8" x14ac:dyDescent="0.2">
      <c r="A44" s="194">
        <v>37</v>
      </c>
      <c r="B44" s="201" t="s">
        <v>149</v>
      </c>
      <c r="C44" s="215">
        <v>25000</v>
      </c>
      <c r="D44" s="211">
        <v>0</v>
      </c>
      <c r="E44" s="212">
        <f t="shared" si="1"/>
        <v>25000</v>
      </c>
      <c r="F44" s="218">
        <v>7200</v>
      </c>
      <c r="G44" s="211"/>
      <c r="H44" s="218">
        <f t="shared" si="0"/>
        <v>7200</v>
      </c>
    </row>
    <row r="45" spans="1:8" x14ac:dyDescent="0.2">
      <c r="A45" s="194">
        <v>38</v>
      </c>
      <c r="B45" s="201" t="s">
        <v>150</v>
      </c>
      <c r="C45" s="215">
        <v>37000</v>
      </c>
      <c r="D45" s="211">
        <v>0</v>
      </c>
      <c r="E45" s="212">
        <f t="shared" si="1"/>
        <v>37000</v>
      </c>
      <c r="F45" s="218">
        <v>7000</v>
      </c>
      <c r="G45" s="211"/>
      <c r="H45" s="218">
        <f t="shared" si="0"/>
        <v>7000</v>
      </c>
    </row>
    <row r="46" spans="1:8" x14ac:dyDescent="0.2">
      <c r="A46" s="194">
        <v>39</v>
      </c>
      <c r="B46" s="201" t="s">
        <v>151</v>
      </c>
      <c r="C46" s="215">
        <v>22000</v>
      </c>
      <c r="D46" s="211">
        <v>0</v>
      </c>
      <c r="E46" s="212">
        <f t="shared" si="1"/>
        <v>22000</v>
      </c>
      <c r="F46" s="218">
        <v>4000</v>
      </c>
      <c r="G46" s="211"/>
      <c r="H46" s="218">
        <f t="shared" si="0"/>
        <v>4000</v>
      </c>
    </row>
    <row r="47" spans="1:8" x14ac:dyDescent="0.2">
      <c r="A47" s="194">
        <v>40</v>
      </c>
      <c r="B47" s="201" t="s">
        <v>152</v>
      </c>
      <c r="C47" s="215">
        <v>32000</v>
      </c>
      <c r="D47" s="211">
        <v>0</v>
      </c>
      <c r="E47" s="212">
        <f t="shared" si="1"/>
        <v>32000</v>
      </c>
      <c r="F47" s="218">
        <v>8000</v>
      </c>
      <c r="G47" s="211"/>
      <c r="H47" s="218">
        <f t="shared" si="0"/>
        <v>8000</v>
      </c>
    </row>
    <row r="48" spans="1:8" x14ac:dyDescent="0.2">
      <c r="A48" s="194">
        <v>41</v>
      </c>
      <c r="B48" s="201" t="s">
        <v>153</v>
      </c>
      <c r="C48" s="215">
        <v>30000</v>
      </c>
      <c r="D48" s="211">
        <v>0</v>
      </c>
      <c r="E48" s="212">
        <f t="shared" si="1"/>
        <v>30000</v>
      </c>
      <c r="F48" s="218">
        <v>5000</v>
      </c>
      <c r="G48" s="211"/>
      <c r="H48" s="218">
        <f t="shared" si="0"/>
        <v>5000</v>
      </c>
    </row>
    <row r="49" spans="1:8" ht="16.5" customHeight="1" x14ac:dyDescent="0.2">
      <c r="A49" s="194">
        <v>42</v>
      </c>
      <c r="B49" s="201" t="s">
        <v>154</v>
      </c>
      <c r="C49" s="215">
        <v>45000</v>
      </c>
      <c r="D49" s="211">
        <v>0</v>
      </c>
      <c r="E49" s="212">
        <f t="shared" si="1"/>
        <v>45000</v>
      </c>
      <c r="F49" s="218">
        <v>7000</v>
      </c>
      <c r="G49" s="218">
        <f>H49-F49</f>
        <v>5700</v>
      </c>
      <c r="H49" s="218">
        <v>12700</v>
      </c>
    </row>
    <row r="50" spans="1:8" x14ac:dyDescent="0.2">
      <c r="A50" s="194">
        <v>43</v>
      </c>
      <c r="B50" s="201" t="s">
        <v>155</v>
      </c>
      <c r="C50" s="215">
        <v>100000</v>
      </c>
      <c r="D50" s="211">
        <v>0</v>
      </c>
      <c r="E50" s="212">
        <f t="shared" si="1"/>
        <v>100000</v>
      </c>
      <c r="F50" s="218">
        <v>10000</v>
      </c>
      <c r="G50" s="211"/>
      <c r="H50" s="218">
        <f t="shared" si="0"/>
        <v>10000</v>
      </c>
    </row>
    <row r="51" spans="1:8" x14ac:dyDescent="0.2">
      <c r="A51" s="194">
        <v>44</v>
      </c>
      <c r="B51" s="201" t="s">
        <v>156</v>
      </c>
      <c r="C51" s="215">
        <v>50000</v>
      </c>
      <c r="D51" s="211">
        <v>0</v>
      </c>
      <c r="E51" s="212">
        <f t="shared" si="1"/>
        <v>50000</v>
      </c>
      <c r="F51" s="218">
        <v>10000</v>
      </c>
      <c r="G51" s="211"/>
      <c r="H51" s="218">
        <f t="shared" si="0"/>
        <v>10000</v>
      </c>
    </row>
    <row r="52" spans="1:8" x14ac:dyDescent="0.2">
      <c r="A52" s="194">
        <v>45</v>
      </c>
      <c r="B52" s="201" t="s">
        <v>157</v>
      </c>
      <c r="C52" s="215">
        <v>21000</v>
      </c>
      <c r="D52" s="211">
        <v>0</v>
      </c>
      <c r="E52" s="212">
        <f t="shared" si="1"/>
        <v>21000</v>
      </c>
      <c r="F52" s="218">
        <v>3000</v>
      </c>
      <c r="G52" s="237"/>
      <c r="H52" s="218">
        <f>F52+G52</f>
        <v>3000</v>
      </c>
    </row>
    <row r="53" spans="1:8" x14ac:dyDescent="0.2">
      <c r="A53" s="194">
        <v>46</v>
      </c>
      <c r="B53" s="201" t="s">
        <v>158</v>
      </c>
      <c r="C53" s="215">
        <v>35000</v>
      </c>
      <c r="D53" s="211">
        <v>0</v>
      </c>
      <c r="E53" s="212">
        <f t="shared" si="1"/>
        <v>35000</v>
      </c>
      <c r="F53" s="218">
        <v>5000</v>
      </c>
      <c r="G53" s="211"/>
      <c r="H53" s="218">
        <f t="shared" si="0"/>
        <v>5000</v>
      </c>
    </row>
    <row r="54" spans="1:8" x14ac:dyDescent="0.2">
      <c r="A54" s="194">
        <v>47</v>
      </c>
      <c r="B54" s="201" t="s">
        <v>159</v>
      </c>
      <c r="C54" s="215">
        <v>70000</v>
      </c>
      <c r="D54" s="211">
        <v>0</v>
      </c>
      <c r="E54" s="212">
        <f t="shared" si="1"/>
        <v>70000</v>
      </c>
      <c r="F54" s="218">
        <v>13000</v>
      </c>
      <c r="G54" s="211"/>
      <c r="H54" s="218">
        <f t="shared" si="0"/>
        <v>13000</v>
      </c>
    </row>
    <row r="55" spans="1:8" x14ac:dyDescent="0.2">
      <c r="A55" s="194">
        <v>48</v>
      </c>
      <c r="B55" s="201" t="s">
        <v>160</v>
      </c>
      <c r="C55" s="215">
        <v>64000</v>
      </c>
      <c r="D55" s="211">
        <v>0</v>
      </c>
      <c r="E55" s="212">
        <f t="shared" si="1"/>
        <v>64000</v>
      </c>
      <c r="F55" s="218">
        <v>12700</v>
      </c>
      <c r="G55" s="211"/>
      <c r="H55" s="218">
        <f t="shared" si="0"/>
        <v>12700</v>
      </c>
    </row>
    <row r="56" spans="1:8" x14ac:dyDescent="0.2">
      <c r="A56" s="194">
        <v>49</v>
      </c>
      <c r="B56" s="201" t="s">
        <v>161</v>
      </c>
      <c r="C56" s="215">
        <v>72000</v>
      </c>
      <c r="D56" s="211">
        <v>0</v>
      </c>
      <c r="E56" s="212">
        <f t="shared" si="1"/>
        <v>72000</v>
      </c>
      <c r="F56" s="218">
        <v>10000</v>
      </c>
      <c r="G56" s="211"/>
      <c r="H56" s="218">
        <f t="shared" si="0"/>
        <v>10000</v>
      </c>
    </row>
    <row r="57" spans="1:8" ht="25.5" x14ac:dyDescent="0.2">
      <c r="A57" s="194">
        <v>50</v>
      </c>
      <c r="B57" s="201" t="s">
        <v>162</v>
      </c>
      <c r="C57" s="215">
        <v>72000</v>
      </c>
      <c r="D57" s="211">
        <v>0</v>
      </c>
      <c r="E57" s="212">
        <f t="shared" si="1"/>
        <v>72000</v>
      </c>
      <c r="F57" s="218">
        <v>6000</v>
      </c>
      <c r="G57" s="211"/>
      <c r="H57" s="218">
        <f t="shared" si="0"/>
        <v>6000</v>
      </c>
    </row>
    <row r="58" spans="1:8" ht="25.5" x14ac:dyDescent="0.2">
      <c r="A58" s="194">
        <v>51</v>
      </c>
      <c r="B58" s="201" t="s">
        <v>163</v>
      </c>
      <c r="C58" s="215">
        <v>48000</v>
      </c>
      <c r="D58" s="211">
        <v>0</v>
      </c>
      <c r="E58" s="212">
        <f t="shared" si="1"/>
        <v>48000</v>
      </c>
      <c r="F58" s="218">
        <v>6000</v>
      </c>
      <c r="G58" s="211"/>
      <c r="H58" s="218">
        <f t="shared" si="0"/>
        <v>6000</v>
      </c>
    </row>
    <row r="59" spans="1:8" x14ac:dyDescent="0.2">
      <c r="A59" s="194">
        <v>52</v>
      </c>
      <c r="B59" s="201" t="s">
        <v>182</v>
      </c>
      <c r="C59" s="215">
        <v>40000</v>
      </c>
      <c r="D59" s="211">
        <v>0</v>
      </c>
      <c r="E59" s="212">
        <f t="shared" si="1"/>
        <v>40000</v>
      </c>
      <c r="F59" s="218">
        <v>15000</v>
      </c>
      <c r="G59" s="211"/>
      <c r="H59" s="218">
        <f t="shared" si="0"/>
        <v>15000</v>
      </c>
    </row>
    <row r="60" spans="1:8" x14ac:dyDescent="0.2">
      <c r="A60" s="194">
        <v>53</v>
      </c>
      <c r="B60" s="201" t="s">
        <v>164</v>
      </c>
      <c r="C60" s="215">
        <v>42000</v>
      </c>
      <c r="D60" s="211">
        <v>0</v>
      </c>
      <c r="E60" s="212">
        <f t="shared" si="1"/>
        <v>42000</v>
      </c>
      <c r="F60" s="218">
        <v>6000</v>
      </c>
      <c r="G60" s="211"/>
      <c r="H60" s="218">
        <f t="shared" si="0"/>
        <v>6000</v>
      </c>
    </row>
    <row r="61" spans="1:8" x14ac:dyDescent="0.2">
      <c r="A61" s="194">
        <v>54</v>
      </c>
      <c r="B61" s="201" t="s">
        <v>165</v>
      </c>
      <c r="C61" s="215">
        <v>26000</v>
      </c>
      <c r="D61" s="211">
        <v>0</v>
      </c>
      <c r="E61" s="212">
        <f t="shared" si="1"/>
        <v>26000</v>
      </c>
      <c r="F61" s="218">
        <v>6000</v>
      </c>
      <c r="G61" s="211"/>
      <c r="H61" s="218">
        <f t="shared" si="0"/>
        <v>6000</v>
      </c>
    </row>
    <row r="62" spans="1:8" x14ac:dyDescent="0.2">
      <c r="A62" s="194">
        <v>55</v>
      </c>
      <c r="B62" s="201" t="s">
        <v>166</v>
      </c>
      <c r="C62" s="215">
        <v>35000</v>
      </c>
      <c r="D62" s="211">
        <v>0</v>
      </c>
      <c r="E62" s="212">
        <f t="shared" si="1"/>
        <v>35000</v>
      </c>
      <c r="F62" s="218">
        <v>4500</v>
      </c>
      <c r="G62" s="211"/>
      <c r="H62" s="218">
        <f t="shared" si="0"/>
        <v>4500</v>
      </c>
    </row>
    <row r="63" spans="1:8" x14ac:dyDescent="0.2">
      <c r="A63" s="194">
        <v>56</v>
      </c>
      <c r="B63" s="201" t="s">
        <v>167</v>
      </c>
      <c r="C63" s="215">
        <v>27000</v>
      </c>
      <c r="D63" s="211">
        <v>0</v>
      </c>
      <c r="E63" s="212">
        <f t="shared" si="1"/>
        <v>27000</v>
      </c>
      <c r="F63" s="218">
        <v>4000</v>
      </c>
      <c r="G63" s="211"/>
      <c r="H63" s="218">
        <f t="shared" si="0"/>
        <v>4000</v>
      </c>
    </row>
    <row r="64" spans="1:8" ht="15.75" customHeight="1" x14ac:dyDescent="0.2">
      <c r="A64" s="194">
        <v>57</v>
      </c>
      <c r="B64" s="201" t="s">
        <v>181</v>
      </c>
      <c r="C64" s="215"/>
      <c r="D64" s="223"/>
      <c r="E64" s="224"/>
      <c r="F64" s="225">
        <v>5000</v>
      </c>
      <c r="G64" s="211"/>
      <c r="H64" s="218">
        <f t="shared" si="0"/>
        <v>5000</v>
      </c>
    </row>
    <row r="65" spans="1:8" ht="14.25" customHeight="1" x14ac:dyDescent="0.2">
      <c r="A65" s="194">
        <v>58</v>
      </c>
      <c r="B65" s="201" t="s">
        <v>180</v>
      </c>
      <c r="C65" s="215"/>
      <c r="D65" s="223"/>
      <c r="E65" s="224"/>
      <c r="F65" s="225">
        <v>4500</v>
      </c>
      <c r="G65" s="211"/>
      <c r="H65" s="218">
        <f t="shared" si="0"/>
        <v>4500</v>
      </c>
    </row>
    <row r="66" spans="1:8" x14ac:dyDescent="0.2">
      <c r="A66" s="194">
        <v>59</v>
      </c>
      <c r="B66" s="201" t="s">
        <v>190</v>
      </c>
      <c r="C66" s="215"/>
      <c r="D66" s="223"/>
      <c r="E66" s="224"/>
      <c r="F66" s="225">
        <v>9000</v>
      </c>
      <c r="G66" s="233"/>
      <c r="H66" s="218">
        <f t="shared" si="0"/>
        <v>9000</v>
      </c>
    </row>
    <row r="67" spans="1:8" ht="15.75" customHeight="1" x14ac:dyDescent="0.2">
      <c r="A67" s="194">
        <v>60</v>
      </c>
      <c r="B67" s="236" t="s">
        <v>191</v>
      </c>
      <c r="C67" s="215"/>
      <c r="D67" s="223"/>
      <c r="E67" s="224"/>
      <c r="F67" s="225">
        <v>6000</v>
      </c>
      <c r="G67" s="233"/>
      <c r="H67" s="218">
        <f t="shared" si="0"/>
        <v>6000</v>
      </c>
    </row>
    <row r="68" spans="1:8" ht="18" customHeight="1" x14ac:dyDescent="0.2">
      <c r="A68" s="194">
        <v>61</v>
      </c>
      <c r="B68" s="236" t="s">
        <v>195</v>
      </c>
      <c r="C68" s="215"/>
      <c r="D68" s="223"/>
      <c r="E68" s="224"/>
      <c r="F68" s="225">
        <v>9000</v>
      </c>
      <c r="G68" s="233"/>
      <c r="H68" s="218">
        <f t="shared" si="0"/>
        <v>9000</v>
      </c>
    </row>
    <row r="69" spans="1:8" ht="14.25" customHeight="1" x14ac:dyDescent="0.2">
      <c r="A69" s="194">
        <v>62</v>
      </c>
      <c r="B69" s="236" t="s">
        <v>193</v>
      </c>
      <c r="C69" s="215"/>
      <c r="D69" s="223"/>
      <c r="E69" s="224"/>
      <c r="F69" s="225">
        <v>6000</v>
      </c>
      <c r="G69" s="233"/>
      <c r="H69" s="218">
        <f t="shared" si="0"/>
        <v>6000</v>
      </c>
    </row>
    <row r="70" spans="1:8" ht="14.25" customHeight="1" x14ac:dyDescent="0.2">
      <c r="A70" s="194">
        <v>63</v>
      </c>
      <c r="B70" s="236" t="s">
        <v>194</v>
      </c>
      <c r="C70" s="215"/>
      <c r="D70" s="223"/>
      <c r="E70" s="224"/>
      <c r="F70" s="225">
        <v>7000</v>
      </c>
      <c r="G70" s="233"/>
      <c r="H70" s="218">
        <f t="shared" si="0"/>
        <v>7000</v>
      </c>
    </row>
    <row r="71" spans="1:8" ht="15" customHeight="1" x14ac:dyDescent="0.2">
      <c r="A71" s="222">
        <v>64</v>
      </c>
      <c r="B71" s="236" t="s">
        <v>225</v>
      </c>
      <c r="C71" s="215"/>
      <c r="D71" s="223"/>
      <c r="E71" s="224"/>
      <c r="F71" s="225">
        <v>4000</v>
      </c>
      <c r="G71" s="233"/>
      <c r="H71" s="218">
        <f t="shared" si="0"/>
        <v>4000</v>
      </c>
    </row>
    <row r="72" spans="1:8" ht="27.75" customHeight="1" thickBot="1" x14ac:dyDescent="0.25">
      <c r="A72" s="222">
        <v>65</v>
      </c>
      <c r="B72" s="201" t="s">
        <v>231</v>
      </c>
      <c r="C72" s="215"/>
      <c r="D72" s="223"/>
      <c r="E72" s="224"/>
      <c r="F72" s="225">
        <v>0</v>
      </c>
      <c r="G72" s="233">
        <v>9600</v>
      </c>
      <c r="H72" s="218">
        <v>9600</v>
      </c>
    </row>
    <row r="73" spans="1:8" ht="6.75" customHeight="1" x14ac:dyDescent="0.2">
      <c r="A73" s="524" t="s">
        <v>170</v>
      </c>
      <c r="B73" s="525"/>
      <c r="C73" s="528">
        <f>SUM(C8:C63)</f>
        <v>4618900</v>
      </c>
      <c r="D73" s="530">
        <f>SUM(D8:D63)</f>
        <v>0</v>
      </c>
      <c r="E73" s="530">
        <f>SUM(E8:E63)</f>
        <v>4618900</v>
      </c>
      <c r="F73" s="520">
        <f>SUM(F8:F72)</f>
        <v>716690</v>
      </c>
    </row>
    <row r="74" spans="1:8" ht="17.25" customHeight="1" thickBot="1" x14ac:dyDescent="0.25">
      <c r="A74" s="526"/>
      <c r="B74" s="527"/>
      <c r="C74" s="529"/>
      <c r="D74" s="531"/>
      <c r="E74" s="531"/>
      <c r="F74" s="521"/>
      <c r="G74" s="233">
        <f>SUM(G8:G73)</f>
        <v>15300</v>
      </c>
      <c r="H74" s="235">
        <f>SUM(H8:H73)</f>
        <v>731990</v>
      </c>
    </row>
    <row r="75" spans="1:8" ht="16.5" thickBot="1" x14ac:dyDescent="0.25">
      <c r="A75" s="511"/>
      <c r="B75" s="512"/>
      <c r="C75" s="513"/>
    </row>
  </sheetData>
  <mergeCells count="16">
    <mergeCell ref="G5:G6"/>
    <mergeCell ref="H5:H6"/>
    <mergeCell ref="A1:H1"/>
    <mergeCell ref="A3:H3"/>
    <mergeCell ref="A75:C75"/>
    <mergeCell ref="A5:A6"/>
    <mergeCell ref="B5:B6"/>
    <mergeCell ref="C5:C6"/>
    <mergeCell ref="F73:F74"/>
    <mergeCell ref="E5:E6"/>
    <mergeCell ref="A73:B74"/>
    <mergeCell ref="C73:C74"/>
    <mergeCell ref="D73:D74"/>
    <mergeCell ref="E73:E74"/>
    <mergeCell ref="D5:D6"/>
    <mergeCell ref="F5:F6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P272"/>
  <sheetViews>
    <sheetView topLeftCell="A109" zoomScale="85" zoomScaleNormal="85" workbookViewId="0">
      <selection activeCell="D102" sqref="D102:D103"/>
    </sheetView>
  </sheetViews>
  <sheetFormatPr defaultColWidth="9.140625" defaultRowHeight="12.75" x14ac:dyDescent="0.2"/>
  <cols>
    <col min="1" max="1" width="4.28515625" style="1" customWidth="1"/>
    <col min="2" max="2" width="59.85546875" style="1" customWidth="1"/>
    <col min="3" max="3" width="18.42578125" style="1" customWidth="1"/>
    <col min="4" max="4" width="17.42578125" style="1" customWidth="1"/>
    <col min="5" max="5" width="20.7109375" style="1" customWidth="1"/>
    <col min="6" max="6" width="19.28515625" style="1" customWidth="1"/>
    <col min="7" max="7" width="23.28515625" style="1" customWidth="1"/>
    <col min="8" max="16384" width="9.140625" style="1"/>
  </cols>
  <sheetData>
    <row r="1" spans="1:15" ht="34.5" customHeight="1" x14ac:dyDescent="0.2">
      <c r="A1" s="534" t="s">
        <v>28</v>
      </c>
      <c r="B1" s="534"/>
      <c r="C1" s="534"/>
      <c r="D1" s="534"/>
      <c r="E1" s="534"/>
      <c r="F1" s="534"/>
      <c r="G1" s="534"/>
    </row>
    <row r="2" spans="1:15" ht="19.5" customHeight="1" x14ac:dyDescent="0.2">
      <c r="A2" s="464"/>
      <c r="B2" s="464"/>
      <c r="C2" s="464"/>
      <c r="D2" s="464"/>
      <c r="E2" s="464"/>
      <c r="F2" s="464"/>
      <c r="G2" s="464"/>
    </row>
    <row r="3" spans="1:15" ht="26.25" customHeight="1" x14ac:dyDescent="0.35">
      <c r="A3" s="535" t="s">
        <v>29</v>
      </c>
      <c r="B3" s="535"/>
      <c r="C3" s="535"/>
      <c r="D3" s="535"/>
      <c r="E3" s="535"/>
      <c r="F3" s="535"/>
      <c r="G3" s="535"/>
    </row>
    <row r="4" spans="1:15" ht="17.25" customHeight="1" x14ac:dyDescent="0.2">
      <c r="A4" s="423"/>
      <c r="B4" s="423"/>
      <c r="C4" s="423"/>
      <c r="D4" s="423"/>
      <c r="E4" s="423"/>
      <c r="F4" s="423"/>
      <c r="G4" s="423"/>
    </row>
    <row r="5" spans="1:15" ht="38.25" customHeight="1" x14ac:dyDescent="0.2">
      <c r="A5" s="467" t="s">
        <v>27</v>
      </c>
      <c r="B5" s="467"/>
      <c r="C5" s="467"/>
      <c r="D5" s="467"/>
      <c r="E5" s="467"/>
      <c r="F5" s="467"/>
      <c r="G5" s="467"/>
    </row>
    <row r="6" spans="1:15" ht="28.5" customHeight="1" thickBot="1" x14ac:dyDescent="0.25">
      <c r="A6" s="468"/>
      <c r="B6" s="468"/>
      <c r="C6" s="468"/>
      <c r="D6" s="468"/>
      <c r="E6" s="468"/>
      <c r="F6" s="468"/>
      <c r="G6" s="468"/>
    </row>
    <row r="7" spans="1:15" s="11" customFormat="1" ht="27.75" customHeight="1" thickBot="1" x14ac:dyDescent="0.25">
      <c r="A7" s="302" t="s">
        <v>40</v>
      </c>
      <c r="B7" s="303"/>
      <c r="C7" s="303"/>
      <c r="D7" s="303"/>
      <c r="E7" s="303"/>
      <c r="F7" s="303"/>
      <c r="G7" s="304"/>
    </row>
    <row r="8" spans="1:15" s="23" customFormat="1" ht="18" customHeight="1" x14ac:dyDescent="0.25">
      <c r="A8" s="353" t="s">
        <v>0</v>
      </c>
      <c r="B8" s="354"/>
      <c r="C8" s="279" t="s">
        <v>30</v>
      </c>
      <c r="D8" s="279" t="s">
        <v>32</v>
      </c>
      <c r="E8" s="279"/>
      <c r="F8" s="279"/>
      <c r="G8" s="292" t="s">
        <v>1</v>
      </c>
    </row>
    <row r="9" spans="1:15" s="23" customFormat="1" ht="18" customHeight="1" x14ac:dyDescent="0.25">
      <c r="A9" s="353"/>
      <c r="B9" s="354"/>
      <c r="C9" s="325"/>
      <c r="D9" s="278" t="s">
        <v>2</v>
      </c>
      <c r="E9" s="307" t="s">
        <v>3</v>
      </c>
      <c r="F9" s="38" t="s">
        <v>4</v>
      </c>
      <c r="G9" s="292"/>
    </row>
    <row r="10" spans="1:15" s="23" customFormat="1" ht="18" customHeight="1" x14ac:dyDescent="0.25">
      <c r="A10" s="353"/>
      <c r="B10" s="354"/>
      <c r="C10" s="325"/>
      <c r="D10" s="279"/>
      <c r="E10" s="308"/>
      <c r="F10" s="47" t="s">
        <v>5</v>
      </c>
      <c r="G10" s="4" t="s">
        <v>6</v>
      </c>
    </row>
    <row r="11" spans="1:15" s="42" customFormat="1" ht="18.95" customHeight="1" x14ac:dyDescent="0.25">
      <c r="A11" s="250" t="s">
        <v>7</v>
      </c>
      <c r="B11" s="485" t="s">
        <v>26</v>
      </c>
      <c r="C11" s="542">
        <v>1500000</v>
      </c>
      <c r="D11" s="330" t="s">
        <v>11</v>
      </c>
      <c r="E11" s="261">
        <f>C11-F11</f>
        <v>1160000</v>
      </c>
      <c r="F11" s="41">
        <v>340000</v>
      </c>
      <c r="G11" s="263" t="s">
        <v>12</v>
      </c>
    </row>
    <row r="12" spans="1:15" s="42" customFormat="1" ht="18.95" customHeight="1" thickBot="1" x14ac:dyDescent="0.3">
      <c r="A12" s="484"/>
      <c r="B12" s="486"/>
      <c r="C12" s="542"/>
      <c r="D12" s="330"/>
      <c r="E12" s="543"/>
      <c r="F12" s="55"/>
      <c r="G12" s="264"/>
    </row>
    <row r="13" spans="1:15" ht="18.95" customHeight="1" x14ac:dyDescent="0.2">
      <c r="A13" s="544" t="s">
        <v>42</v>
      </c>
      <c r="B13" s="545"/>
      <c r="C13" s="548">
        <f>SUM(C11:C12)</f>
        <v>1500000</v>
      </c>
      <c r="D13" s="548">
        <f>SUM(D11:D12)</f>
        <v>0</v>
      </c>
      <c r="E13" s="550">
        <f>E11</f>
        <v>1160000</v>
      </c>
      <c r="F13" s="13">
        <f>F11</f>
        <v>340000</v>
      </c>
      <c r="G13" s="552"/>
      <c r="O13" s="2"/>
    </row>
    <row r="14" spans="1:15" ht="18.95" customHeight="1" thickBot="1" x14ac:dyDescent="0.25">
      <c r="A14" s="546"/>
      <c r="B14" s="547"/>
      <c r="C14" s="549"/>
      <c r="D14" s="549"/>
      <c r="E14" s="551"/>
      <c r="F14" s="14">
        <f>F12</f>
        <v>0</v>
      </c>
      <c r="G14" s="553"/>
    </row>
    <row r="15" spans="1:15" s="2" customFormat="1" ht="22.5" customHeight="1" thickBot="1" x14ac:dyDescent="0.25">
      <c r="A15" s="48"/>
      <c r="B15" s="46"/>
      <c r="C15" s="46"/>
      <c r="D15" s="46"/>
      <c r="E15" s="46"/>
      <c r="F15" s="46"/>
      <c r="G15" s="57"/>
    </row>
    <row r="16" spans="1:15" s="11" customFormat="1" ht="27" customHeight="1" thickBot="1" x14ac:dyDescent="0.25">
      <c r="A16" s="302" t="s">
        <v>41</v>
      </c>
      <c r="B16" s="303"/>
      <c r="C16" s="303"/>
      <c r="D16" s="303"/>
      <c r="E16" s="303"/>
      <c r="F16" s="303"/>
      <c r="G16" s="304"/>
    </row>
    <row r="17" spans="1:10" s="56" customFormat="1" ht="18.75" customHeight="1" x14ac:dyDescent="0.2">
      <c r="A17" s="353" t="s">
        <v>0</v>
      </c>
      <c r="B17" s="354"/>
      <c r="C17" s="279" t="s">
        <v>30</v>
      </c>
      <c r="D17" s="279" t="s">
        <v>32</v>
      </c>
      <c r="E17" s="279"/>
      <c r="F17" s="279"/>
      <c r="G17" s="292" t="s">
        <v>1</v>
      </c>
    </row>
    <row r="18" spans="1:10" s="56" customFormat="1" ht="18.75" customHeight="1" x14ac:dyDescent="0.2">
      <c r="A18" s="353"/>
      <c r="B18" s="354"/>
      <c r="C18" s="325"/>
      <c r="D18" s="278" t="s">
        <v>2</v>
      </c>
      <c r="E18" s="307" t="s">
        <v>3</v>
      </c>
      <c r="F18" s="307" t="s">
        <v>5</v>
      </c>
      <c r="G18" s="292"/>
    </row>
    <row r="19" spans="1:10" s="56" customFormat="1" ht="18.75" customHeight="1" x14ac:dyDescent="0.2">
      <c r="A19" s="353"/>
      <c r="B19" s="354"/>
      <c r="C19" s="325"/>
      <c r="D19" s="279"/>
      <c r="E19" s="308"/>
      <c r="F19" s="308"/>
      <c r="G19" s="4" t="s">
        <v>6</v>
      </c>
    </row>
    <row r="20" spans="1:10" s="44" customFormat="1" ht="17.100000000000001" customHeight="1" x14ac:dyDescent="0.2">
      <c r="A20" s="557" t="s">
        <v>7</v>
      </c>
      <c r="B20" s="485" t="s">
        <v>61</v>
      </c>
      <c r="C20" s="542">
        <v>4000000</v>
      </c>
      <c r="D20" s="559"/>
      <c r="E20" s="261">
        <f>C20*0.8</f>
        <v>3200000</v>
      </c>
      <c r="F20" s="259">
        <f>C20-E20</f>
        <v>800000</v>
      </c>
      <c r="G20" s="263"/>
    </row>
    <row r="21" spans="1:10" s="11" customFormat="1" ht="17.100000000000001" customHeight="1" x14ac:dyDescent="0.2">
      <c r="A21" s="558"/>
      <c r="B21" s="351"/>
      <c r="C21" s="542"/>
      <c r="D21" s="559"/>
      <c r="E21" s="262"/>
      <c r="F21" s="260"/>
      <c r="G21" s="275"/>
    </row>
    <row r="22" spans="1:10" ht="17.100000000000001" customHeight="1" x14ac:dyDescent="0.2">
      <c r="A22" s="250" t="s">
        <v>9</v>
      </c>
      <c r="B22" s="485" t="s">
        <v>59</v>
      </c>
      <c r="C22" s="554">
        <v>4770000</v>
      </c>
      <c r="D22" s="259"/>
      <c r="E22" s="261">
        <f>C22*0.8</f>
        <v>3816000</v>
      </c>
      <c r="F22" s="259">
        <f>C22-E22</f>
        <v>954000</v>
      </c>
      <c r="G22" s="556"/>
    </row>
    <row r="23" spans="1:10" s="2" customFormat="1" ht="17.100000000000001" customHeight="1" x14ac:dyDescent="0.2">
      <c r="A23" s="251"/>
      <c r="B23" s="351"/>
      <c r="C23" s="555"/>
      <c r="D23" s="260"/>
      <c r="E23" s="262"/>
      <c r="F23" s="260"/>
      <c r="G23" s="275"/>
    </row>
    <row r="24" spans="1:10" s="16" customFormat="1" ht="17.100000000000001" customHeight="1" x14ac:dyDescent="0.2">
      <c r="A24" s="250" t="s">
        <v>10</v>
      </c>
      <c r="B24" s="485" t="s">
        <v>60</v>
      </c>
      <c r="C24" s="554">
        <v>1250000</v>
      </c>
      <c r="D24" s="259"/>
      <c r="E24" s="261">
        <f>C24*0.8</f>
        <v>1000000</v>
      </c>
      <c r="F24" s="259">
        <f>C24-E24</f>
        <v>250000</v>
      </c>
      <c r="G24" s="263"/>
    </row>
    <row r="25" spans="1:10" s="18" customFormat="1" ht="17.100000000000001" customHeight="1" x14ac:dyDescent="0.25">
      <c r="A25" s="251"/>
      <c r="B25" s="351"/>
      <c r="C25" s="555"/>
      <c r="D25" s="260"/>
      <c r="E25" s="262"/>
      <c r="F25" s="260"/>
      <c r="G25" s="275"/>
    </row>
    <row r="26" spans="1:10" s="22" customFormat="1" ht="17.100000000000001" customHeight="1" x14ac:dyDescent="0.25">
      <c r="A26" s="265" t="s">
        <v>13</v>
      </c>
      <c r="B26" s="485" t="s">
        <v>62</v>
      </c>
      <c r="C26" s="560"/>
      <c r="D26" s="562"/>
      <c r="E26" s="261"/>
      <c r="F26" s="566"/>
      <c r="G26" s="564"/>
    </row>
    <row r="27" spans="1:10" s="22" customFormat="1" ht="17.100000000000001" customHeight="1" thickBot="1" x14ac:dyDescent="0.3">
      <c r="A27" s="250"/>
      <c r="B27" s="486"/>
      <c r="C27" s="561"/>
      <c r="D27" s="563"/>
      <c r="E27" s="262"/>
      <c r="F27" s="567"/>
      <c r="G27" s="565"/>
    </row>
    <row r="28" spans="1:10" s="23" customFormat="1" ht="20.100000000000001" customHeight="1" x14ac:dyDescent="0.25">
      <c r="A28" s="544" t="s">
        <v>43</v>
      </c>
      <c r="B28" s="545"/>
      <c r="C28" s="548">
        <f>SUM(C20:C27)</f>
        <v>10020000</v>
      </c>
      <c r="D28" s="548">
        <f t="shared" ref="D28:F28" si="0">SUM(D20:D27)</f>
        <v>0</v>
      </c>
      <c r="E28" s="548">
        <f t="shared" si="0"/>
        <v>8016000</v>
      </c>
      <c r="F28" s="548">
        <f t="shared" si="0"/>
        <v>2004000</v>
      </c>
      <c r="G28" s="552"/>
      <c r="J28" s="23" t="s">
        <v>14</v>
      </c>
    </row>
    <row r="29" spans="1:10" s="23" customFormat="1" ht="20.100000000000001" customHeight="1" thickBot="1" x14ac:dyDescent="0.3">
      <c r="A29" s="546"/>
      <c r="B29" s="547"/>
      <c r="C29" s="549"/>
      <c r="D29" s="549"/>
      <c r="E29" s="549"/>
      <c r="F29" s="549"/>
      <c r="G29" s="553"/>
    </row>
    <row r="30" spans="1:10" s="23" customFormat="1" ht="29.25" customHeight="1" thickBot="1" x14ac:dyDescent="0.35">
      <c r="A30" s="51"/>
      <c r="B30" s="51"/>
      <c r="C30" s="52"/>
      <c r="D30" s="52"/>
      <c r="E30" s="53"/>
      <c r="F30" s="53"/>
      <c r="G30" s="54"/>
    </row>
    <row r="31" spans="1:10" s="45" customFormat="1" ht="27" customHeight="1" thickBot="1" x14ac:dyDescent="0.25">
      <c r="A31" s="302" t="s">
        <v>44</v>
      </c>
      <c r="B31" s="303"/>
      <c r="C31" s="303"/>
      <c r="D31" s="303"/>
      <c r="E31" s="303"/>
      <c r="F31" s="303"/>
      <c r="G31" s="304"/>
    </row>
    <row r="32" spans="1:10" s="56" customFormat="1" ht="18.75" customHeight="1" x14ac:dyDescent="0.2">
      <c r="A32" s="425" t="s">
        <v>0</v>
      </c>
      <c r="B32" s="426"/>
      <c r="C32" s="279" t="s">
        <v>30</v>
      </c>
      <c r="D32" s="279" t="s">
        <v>32</v>
      </c>
      <c r="E32" s="279"/>
      <c r="F32" s="279"/>
      <c r="G32" s="292" t="s">
        <v>1</v>
      </c>
    </row>
    <row r="33" spans="1:7" s="56" customFormat="1" ht="18.75" customHeight="1" x14ac:dyDescent="0.2">
      <c r="A33" s="353"/>
      <c r="B33" s="354"/>
      <c r="C33" s="325"/>
      <c r="D33" s="278" t="s">
        <v>2</v>
      </c>
      <c r="E33" s="307" t="s">
        <v>3</v>
      </c>
      <c r="F33" s="38" t="s">
        <v>4</v>
      </c>
      <c r="G33" s="292"/>
    </row>
    <row r="34" spans="1:7" s="56" customFormat="1" ht="18.75" customHeight="1" x14ac:dyDescent="0.2">
      <c r="A34" s="363"/>
      <c r="B34" s="364"/>
      <c r="C34" s="325"/>
      <c r="D34" s="279"/>
      <c r="E34" s="308"/>
      <c r="F34" s="38" t="s">
        <v>5</v>
      </c>
      <c r="G34" s="4" t="s">
        <v>6</v>
      </c>
    </row>
    <row r="35" spans="1:7" s="45" customFormat="1" ht="23.1" customHeight="1" x14ac:dyDescent="0.2">
      <c r="A35" s="484" t="s">
        <v>7</v>
      </c>
      <c r="B35" s="351" t="s">
        <v>31</v>
      </c>
      <c r="C35" s="555">
        <v>160000</v>
      </c>
      <c r="D35" s="483">
        <f>C35-F35</f>
        <v>85000</v>
      </c>
      <c r="E35" s="259"/>
      <c r="F35" s="43">
        <v>75000</v>
      </c>
      <c r="G35" s="263" t="s">
        <v>36</v>
      </c>
    </row>
    <row r="36" spans="1:7" s="25" customFormat="1" ht="23.1" customHeight="1" x14ac:dyDescent="0.2">
      <c r="A36" s="251"/>
      <c r="B36" s="352"/>
      <c r="C36" s="542"/>
      <c r="D36" s="260"/>
      <c r="E36" s="260"/>
      <c r="F36" s="41"/>
      <c r="G36" s="275"/>
    </row>
    <row r="37" spans="1:7" s="25" customFormat="1" ht="23.1" customHeight="1" x14ac:dyDescent="0.2">
      <c r="A37" s="568" t="s">
        <v>9</v>
      </c>
      <c r="B37" s="351" t="s">
        <v>37</v>
      </c>
      <c r="C37" s="570">
        <v>420000</v>
      </c>
      <c r="D37" s="272">
        <v>70000</v>
      </c>
      <c r="E37" s="272"/>
      <c r="F37" s="39">
        <v>350000</v>
      </c>
      <c r="G37" s="263" t="s">
        <v>36</v>
      </c>
    </row>
    <row r="38" spans="1:7" s="25" customFormat="1" ht="23.1" customHeight="1" x14ac:dyDescent="0.2">
      <c r="A38" s="569"/>
      <c r="B38" s="352"/>
      <c r="C38" s="570"/>
      <c r="D38" s="273"/>
      <c r="E38" s="273"/>
      <c r="F38" s="40"/>
      <c r="G38" s="275"/>
    </row>
    <row r="39" spans="1:7" s="25" customFormat="1" ht="23.1" customHeight="1" x14ac:dyDescent="0.2">
      <c r="A39" s="484" t="s">
        <v>10</v>
      </c>
      <c r="B39" s="351" t="s">
        <v>39</v>
      </c>
      <c r="C39" s="573">
        <v>1180000</v>
      </c>
      <c r="D39" s="309">
        <v>370000</v>
      </c>
      <c r="E39" s="272"/>
      <c r="F39" s="40">
        <v>810000</v>
      </c>
      <c r="G39" s="263" t="s">
        <v>12</v>
      </c>
    </row>
    <row r="40" spans="1:7" ht="23.1" customHeight="1" thickBot="1" x14ac:dyDescent="0.25">
      <c r="A40" s="251"/>
      <c r="B40" s="352"/>
      <c r="C40" s="570"/>
      <c r="D40" s="273"/>
      <c r="E40" s="541"/>
      <c r="F40" s="39" t="s">
        <v>14</v>
      </c>
      <c r="G40" s="275"/>
    </row>
    <row r="41" spans="1:7" ht="23.1" customHeight="1" x14ac:dyDescent="0.2">
      <c r="A41" s="250" t="s">
        <v>13</v>
      </c>
      <c r="B41" s="537" t="s">
        <v>73</v>
      </c>
      <c r="C41" s="539">
        <v>200000</v>
      </c>
      <c r="D41" s="272">
        <v>200000</v>
      </c>
      <c r="E41" s="63"/>
      <c r="F41" s="40"/>
      <c r="G41" s="263" t="s">
        <v>36</v>
      </c>
    </row>
    <row r="42" spans="1:7" ht="23.1" customHeight="1" thickBot="1" x14ac:dyDescent="0.25">
      <c r="A42" s="536"/>
      <c r="B42" s="538"/>
      <c r="C42" s="540"/>
      <c r="D42" s="541"/>
      <c r="E42" s="63"/>
      <c r="F42" s="40"/>
      <c r="G42" s="275"/>
    </row>
    <row r="43" spans="1:7" ht="18.95" customHeight="1" x14ac:dyDescent="0.2">
      <c r="A43" s="544" t="s">
        <v>17</v>
      </c>
      <c r="B43" s="545"/>
      <c r="C43" s="548">
        <f>SUM(C35:C42)</f>
        <v>1960000</v>
      </c>
      <c r="D43" s="548">
        <f>SUM(D35:D42)</f>
        <v>725000</v>
      </c>
      <c r="E43" s="548">
        <f>SUM(E35,E37,E39,)</f>
        <v>0</v>
      </c>
      <c r="F43" s="13">
        <f>F35+F37+F39</f>
        <v>1235000</v>
      </c>
      <c r="G43" s="571"/>
    </row>
    <row r="44" spans="1:7" s="2" customFormat="1" ht="20.25" customHeight="1" thickBot="1" x14ac:dyDescent="0.25">
      <c r="A44" s="546"/>
      <c r="B44" s="547"/>
      <c r="C44" s="549"/>
      <c r="D44" s="549"/>
      <c r="E44" s="549"/>
      <c r="F44" s="14">
        <v>0</v>
      </c>
      <c r="G44" s="572"/>
    </row>
    <row r="45" spans="1:7" s="18" customFormat="1" ht="18.95" customHeight="1" thickBot="1" x14ac:dyDescent="0.3">
      <c r="A45" s="489"/>
      <c r="B45" s="490"/>
      <c r="C45" s="490"/>
      <c r="D45" s="490"/>
      <c r="E45" s="490"/>
      <c r="F45" s="490"/>
      <c r="G45" s="491"/>
    </row>
    <row r="46" spans="1:7" s="18" customFormat="1" ht="20.25" customHeight="1" x14ac:dyDescent="0.25">
      <c r="A46" s="574" t="s">
        <v>18</v>
      </c>
      <c r="B46" s="575"/>
      <c r="C46" s="578">
        <f>C43+C13+C28</f>
        <v>13480000</v>
      </c>
      <c r="D46" s="578">
        <f>D43+D13+D28</f>
        <v>725000</v>
      </c>
      <c r="E46" s="578">
        <f>E43+E13+E28</f>
        <v>9176000</v>
      </c>
      <c r="F46" s="5">
        <f>F43+F13+F28</f>
        <v>3579000</v>
      </c>
      <c r="G46" s="15"/>
    </row>
    <row r="47" spans="1:7" s="22" customFormat="1" ht="20.25" customHeight="1" thickBot="1" x14ac:dyDescent="0.3">
      <c r="A47" s="576"/>
      <c r="B47" s="577"/>
      <c r="C47" s="579"/>
      <c r="D47" s="579"/>
      <c r="E47" s="579"/>
      <c r="F47" s="6">
        <f>F44+F14+F29</f>
        <v>0</v>
      </c>
      <c r="G47" s="17"/>
    </row>
    <row r="48" spans="1:7" ht="27" customHeight="1" thickBot="1" x14ac:dyDescent="0.25">
      <c r="A48" s="19"/>
      <c r="B48" s="19"/>
      <c r="C48" s="20"/>
      <c r="D48" s="20"/>
      <c r="E48" s="20"/>
      <c r="F48" s="21"/>
      <c r="G48" s="20"/>
    </row>
    <row r="49" spans="1:16" s="11" customFormat="1" ht="27.75" customHeight="1" thickBot="1" x14ac:dyDescent="0.25">
      <c r="A49" s="302" t="s">
        <v>79</v>
      </c>
      <c r="B49" s="303"/>
      <c r="C49" s="303"/>
      <c r="D49" s="303"/>
      <c r="E49" s="303"/>
      <c r="F49" s="303"/>
      <c r="G49" s="304"/>
    </row>
    <row r="50" spans="1:16" s="23" customFormat="1" ht="18" customHeight="1" x14ac:dyDescent="0.25">
      <c r="A50" s="353" t="s">
        <v>0</v>
      </c>
      <c r="B50" s="354"/>
      <c r="C50" s="279" t="s">
        <v>30</v>
      </c>
      <c r="D50" s="279" t="s">
        <v>32</v>
      </c>
      <c r="E50" s="279"/>
      <c r="F50" s="279"/>
      <c r="G50" s="292" t="s">
        <v>1</v>
      </c>
    </row>
    <row r="51" spans="1:16" s="23" customFormat="1" ht="18" customHeight="1" x14ac:dyDescent="0.25">
      <c r="A51" s="353"/>
      <c r="B51" s="354"/>
      <c r="C51" s="325"/>
      <c r="D51" s="278" t="s">
        <v>2</v>
      </c>
      <c r="E51" s="307" t="s">
        <v>3</v>
      </c>
      <c r="F51" s="38" t="s">
        <v>4</v>
      </c>
      <c r="G51" s="292"/>
    </row>
    <row r="52" spans="1:16" s="23" customFormat="1" ht="18" customHeight="1" x14ac:dyDescent="0.25">
      <c r="A52" s="353"/>
      <c r="B52" s="354"/>
      <c r="C52" s="325"/>
      <c r="D52" s="279"/>
      <c r="E52" s="308"/>
      <c r="F52" s="47" t="s">
        <v>5</v>
      </c>
      <c r="G52" s="4" t="s">
        <v>6</v>
      </c>
    </row>
    <row r="53" spans="1:16" s="42" customFormat="1" ht="18.95" customHeight="1" x14ac:dyDescent="0.25">
      <c r="A53" s="250" t="s">
        <v>7</v>
      </c>
      <c r="B53" s="485" t="s">
        <v>82</v>
      </c>
      <c r="C53" s="542">
        <v>175000</v>
      </c>
      <c r="D53" s="330" t="s">
        <v>11</v>
      </c>
      <c r="E53" s="261"/>
      <c r="F53" s="41"/>
      <c r="G53" s="263" t="s">
        <v>36</v>
      </c>
    </row>
    <row r="54" spans="1:16" s="42" customFormat="1" ht="18.95" customHeight="1" x14ac:dyDescent="0.25">
      <c r="A54" s="484"/>
      <c r="B54" s="486"/>
      <c r="C54" s="542"/>
      <c r="D54" s="330"/>
      <c r="E54" s="262"/>
      <c r="F54" s="41">
        <v>175000</v>
      </c>
      <c r="G54" s="275"/>
    </row>
    <row r="55" spans="1:16" s="42" customFormat="1" ht="18.95" customHeight="1" x14ac:dyDescent="0.25">
      <c r="A55" s="250" t="s">
        <v>7</v>
      </c>
      <c r="B55" s="485" t="s">
        <v>81</v>
      </c>
      <c r="C55" s="663"/>
      <c r="D55" s="330" t="s">
        <v>11</v>
      </c>
      <c r="E55" s="297"/>
      <c r="F55" s="43"/>
      <c r="G55" s="263"/>
    </row>
    <row r="56" spans="1:16" s="42" customFormat="1" ht="18.95" customHeight="1" thickBot="1" x14ac:dyDescent="0.3">
      <c r="A56" s="484"/>
      <c r="B56" s="486"/>
      <c r="C56" s="663"/>
      <c r="D56" s="330"/>
      <c r="E56" s="543"/>
      <c r="F56" s="55"/>
      <c r="G56" s="264"/>
    </row>
    <row r="57" spans="1:16" ht="18.95" customHeight="1" x14ac:dyDescent="0.2">
      <c r="A57" s="544" t="s">
        <v>80</v>
      </c>
      <c r="B57" s="545"/>
      <c r="C57" s="548">
        <f>SUM(C53:C56)</f>
        <v>175000</v>
      </c>
      <c r="D57" s="548">
        <f>SUM(D55:D56)</f>
        <v>0</v>
      </c>
      <c r="E57" s="550">
        <f>E55</f>
        <v>0</v>
      </c>
      <c r="F57" s="13">
        <f>F55</f>
        <v>0</v>
      </c>
      <c r="G57" s="552"/>
      <c r="P57" s="2"/>
    </row>
    <row r="58" spans="1:16" ht="18.95" customHeight="1" thickBot="1" x14ac:dyDescent="0.25">
      <c r="A58" s="546"/>
      <c r="B58" s="547"/>
      <c r="C58" s="549"/>
      <c r="D58" s="549"/>
      <c r="E58" s="551"/>
      <c r="F58" s="14">
        <f>SUM(F54+F56)</f>
        <v>175000</v>
      </c>
      <c r="G58" s="553"/>
    </row>
    <row r="59" spans="1:16" ht="27" customHeight="1" x14ac:dyDescent="0.2">
      <c r="A59" s="19"/>
      <c r="B59" s="19"/>
      <c r="C59" s="20"/>
      <c r="D59" s="20"/>
      <c r="E59" s="20"/>
      <c r="F59" s="21"/>
      <c r="G59" s="20"/>
    </row>
    <row r="60" spans="1:16" ht="27" customHeight="1" thickBot="1" x14ac:dyDescent="0.25">
      <c r="A60" s="19"/>
      <c r="B60" s="19"/>
      <c r="C60" s="20"/>
      <c r="D60" s="20"/>
      <c r="E60" s="20"/>
      <c r="F60" s="21"/>
      <c r="G60" s="20"/>
    </row>
    <row r="61" spans="1:16" s="23" customFormat="1" ht="32.25" customHeight="1" thickBot="1" x14ac:dyDescent="0.3">
      <c r="A61" s="302" t="s">
        <v>45</v>
      </c>
      <c r="B61" s="303"/>
      <c r="C61" s="303"/>
      <c r="D61" s="303"/>
      <c r="E61" s="303"/>
      <c r="F61" s="303"/>
      <c r="G61" s="304"/>
    </row>
    <row r="62" spans="1:16" s="23" customFormat="1" ht="15.95" customHeight="1" x14ac:dyDescent="0.25">
      <c r="A62" s="353" t="s">
        <v>0</v>
      </c>
      <c r="B62" s="354"/>
      <c r="C62" s="279" t="s">
        <v>30</v>
      </c>
      <c r="D62" s="580" t="s">
        <v>32</v>
      </c>
      <c r="E62" s="581"/>
      <c r="F62" s="364"/>
      <c r="G62" s="292" t="s">
        <v>1</v>
      </c>
    </row>
    <row r="63" spans="1:16" s="45" customFormat="1" ht="15.95" customHeight="1" x14ac:dyDescent="0.2">
      <c r="A63" s="353"/>
      <c r="B63" s="354"/>
      <c r="C63" s="325"/>
      <c r="D63" s="278" t="s">
        <v>2</v>
      </c>
      <c r="E63" s="307" t="s">
        <v>3</v>
      </c>
      <c r="F63" s="307" t="s">
        <v>4</v>
      </c>
      <c r="G63" s="292"/>
    </row>
    <row r="64" spans="1:16" s="45" customFormat="1" ht="15.95" customHeight="1" x14ac:dyDescent="0.2">
      <c r="A64" s="363"/>
      <c r="B64" s="364"/>
      <c r="C64" s="325"/>
      <c r="D64" s="279"/>
      <c r="E64" s="308"/>
      <c r="F64" s="308"/>
      <c r="G64" s="4" t="s">
        <v>6</v>
      </c>
    </row>
    <row r="65" spans="1:7" s="45" customFormat="1" ht="21.95" customHeight="1" x14ac:dyDescent="0.2">
      <c r="A65" s="250" t="s">
        <v>7</v>
      </c>
      <c r="B65" s="485" t="s">
        <v>33</v>
      </c>
      <c r="C65" s="554">
        <v>155000</v>
      </c>
      <c r="D65" s="259">
        <f>C65-F65</f>
        <v>85000</v>
      </c>
      <c r="E65" s="280"/>
      <c r="F65" s="261">
        <v>70000</v>
      </c>
      <c r="G65" s="263" t="s">
        <v>36</v>
      </c>
    </row>
    <row r="66" spans="1:7" s="45" customFormat="1" ht="21.95" customHeight="1" x14ac:dyDescent="0.2">
      <c r="A66" s="251"/>
      <c r="B66" s="351"/>
      <c r="C66" s="555"/>
      <c r="D66" s="260"/>
      <c r="E66" s="281"/>
      <c r="F66" s="262"/>
      <c r="G66" s="275"/>
    </row>
    <row r="67" spans="1:7" s="45" customFormat="1" ht="21.95" customHeight="1" x14ac:dyDescent="0.2">
      <c r="A67" s="250" t="s">
        <v>9</v>
      </c>
      <c r="B67" s="485" t="s">
        <v>38</v>
      </c>
      <c r="C67" s="539">
        <f>D67+F67</f>
        <v>499000</v>
      </c>
      <c r="D67" s="582">
        <v>59000</v>
      </c>
      <c r="E67" s="584"/>
      <c r="F67" s="582">
        <v>440000</v>
      </c>
      <c r="G67" s="263" t="s">
        <v>36</v>
      </c>
    </row>
    <row r="68" spans="1:7" s="45" customFormat="1" ht="21.95" customHeight="1" x14ac:dyDescent="0.2">
      <c r="A68" s="251"/>
      <c r="B68" s="351"/>
      <c r="C68" s="573"/>
      <c r="D68" s="583"/>
      <c r="E68" s="585"/>
      <c r="F68" s="583"/>
      <c r="G68" s="275"/>
    </row>
    <row r="69" spans="1:7" s="24" customFormat="1" ht="21.95" customHeight="1" x14ac:dyDescent="0.2">
      <c r="A69" s="568" t="s">
        <v>10</v>
      </c>
      <c r="B69" s="351" t="s">
        <v>64</v>
      </c>
      <c r="C69" s="539">
        <v>1200000</v>
      </c>
      <c r="D69" s="582">
        <v>370000</v>
      </c>
      <c r="E69" s="584"/>
      <c r="F69" s="582">
        <v>830000</v>
      </c>
      <c r="G69" s="586" t="s">
        <v>12</v>
      </c>
    </row>
    <row r="70" spans="1:7" s="24" customFormat="1" ht="21.95" customHeight="1" x14ac:dyDescent="0.2">
      <c r="A70" s="569"/>
      <c r="B70" s="352"/>
      <c r="C70" s="573"/>
      <c r="D70" s="583"/>
      <c r="E70" s="585"/>
      <c r="F70" s="583"/>
      <c r="G70" s="587"/>
    </row>
    <row r="71" spans="1:7" s="24" customFormat="1" ht="21.95" customHeight="1" x14ac:dyDescent="0.2">
      <c r="A71" s="568" t="s">
        <v>13</v>
      </c>
      <c r="B71" s="351" t="s">
        <v>78</v>
      </c>
      <c r="C71" s="539">
        <v>300000</v>
      </c>
      <c r="D71" s="582"/>
      <c r="E71" s="584"/>
      <c r="F71" s="582">
        <v>300000</v>
      </c>
      <c r="G71" s="263" t="s">
        <v>36</v>
      </c>
    </row>
    <row r="72" spans="1:7" s="24" customFormat="1" ht="21.95" customHeight="1" x14ac:dyDescent="0.2">
      <c r="A72" s="569"/>
      <c r="B72" s="352"/>
      <c r="C72" s="573"/>
      <c r="D72" s="583"/>
      <c r="E72" s="585"/>
      <c r="F72" s="583"/>
      <c r="G72" s="275"/>
    </row>
    <row r="73" spans="1:7" s="24" customFormat="1" ht="21.95" customHeight="1" x14ac:dyDescent="0.2">
      <c r="A73" s="568" t="s">
        <v>15</v>
      </c>
      <c r="B73" s="351" t="s">
        <v>74</v>
      </c>
      <c r="C73" s="554">
        <v>135000</v>
      </c>
      <c r="D73" s="582">
        <v>135000</v>
      </c>
      <c r="E73" s="584"/>
      <c r="F73" s="582"/>
      <c r="G73" s="263" t="s">
        <v>36</v>
      </c>
    </row>
    <row r="74" spans="1:7" s="24" customFormat="1" ht="21.95" customHeight="1" x14ac:dyDescent="0.2">
      <c r="A74" s="569"/>
      <c r="B74" s="352"/>
      <c r="C74" s="555"/>
      <c r="D74" s="583"/>
      <c r="E74" s="585"/>
      <c r="F74" s="583"/>
      <c r="G74" s="275"/>
    </row>
    <row r="75" spans="1:7" s="24" customFormat="1" ht="21.95" customHeight="1" x14ac:dyDescent="0.2">
      <c r="A75" s="568" t="s">
        <v>16</v>
      </c>
      <c r="B75" s="351" t="s">
        <v>75</v>
      </c>
      <c r="C75" s="554">
        <v>200000</v>
      </c>
      <c r="D75" s="582">
        <v>200000</v>
      </c>
      <c r="E75" s="664"/>
      <c r="F75" s="582"/>
      <c r="G75" s="263" t="s">
        <v>36</v>
      </c>
    </row>
    <row r="76" spans="1:7" s="24" customFormat="1" ht="21.95" customHeight="1" thickBot="1" x14ac:dyDescent="0.25">
      <c r="A76" s="569"/>
      <c r="B76" s="352"/>
      <c r="C76" s="555"/>
      <c r="D76" s="583"/>
      <c r="E76" s="665"/>
      <c r="F76" s="583"/>
      <c r="G76" s="275"/>
    </row>
    <row r="77" spans="1:7" s="24" customFormat="1" ht="15.95" customHeight="1" x14ac:dyDescent="0.2">
      <c r="A77" s="574" t="s">
        <v>46</v>
      </c>
      <c r="B77" s="575"/>
      <c r="C77" s="578">
        <f>SUM(C65:C76)</f>
        <v>2489000</v>
      </c>
      <c r="D77" s="578">
        <f>SUM(D65:D75)</f>
        <v>849000</v>
      </c>
      <c r="E77" s="578">
        <f>SUM(E65:E74)</f>
        <v>0</v>
      </c>
      <c r="F77" s="578">
        <f>SUM(F65:F76)</f>
        <v>1640000</v>
      </c>
      <c r="G77" s="595"/>
    </row>
    <row r="78" spans="1:7" s="27" customFormat="1" ht="15.95" customHeight="1" thickBot="1" x14ac:dyDescent="0.3">
      <c r="A78" s="576"/>
      <c r="B78" s="577"/>
      <c r="C78" s="579"/>
      <c r="D78" s="579"/>
      <c r="E78" s="579"/>
      <c r="F78" s="579"/>
      <c r="G78" s="596"/>
    </row>
    <row r="79" spans="1:7" s="27" customFormat="1" ht="23.25" customHeight="1" thickBot="1" x14ac:dyDescent="0.35">
      <c r="A79" s="19"/>
      <c r="B79" s="19"/>
      <c r="C79" s="20"/>
      <c r="D79" s="20"/>
      <c r="E79" s="21"/>
      <c r="F79" s="20"/>
      <c r="G79" s="26"/>
    </row>
    <row r="80" spans="1:7" s="10" customFormat="1" ht="31.5" customHeight="1" thickBot="1" x14ac:dyDescent="0.3">
      <c r="A80" s="302" t="s">
        <v>19</v>
      </c>
      <c r="B80" s="303"/>
      <c r="C80" s="303"/>
      <c r="D80" s="303"/>
      <c r="E80" s="303"/>
      <c r="F80" s="303"/>
      <c r="G80" s="304"/>
    </row>
    <row r="81" spans="1:10" s="24" customFormat="1" ht="18" customHeight="1" x14ac:dyDescent="0.2">
      <c r="A81" s="425" t="s">
        <v>0</v>
      </c>
      <c r="B81" s="426"/>
      <c r="C81" s="588" t="s">
        <v>30</v>
      </c>
      <c r="D81" s="590" t="s">
        <v>32</v>
      </c>
      <c r="E81" s="591"/>
      <c r="F81" s="592"/>
      <c r="G81" s="376" t="s">
        <v>1</v>
      </c>
    </row>
    <row r="82" spans="1:10" s="24" customFormat="1" ht="18" customHeight="1" x14ac:dyDescent="0.2">
      <c r="A82" s="353"/>
      <c r="B82" s="354"/>
      <c r="C82" s="589"/>
      <c r="D82" s="278" t="s">
        <v>2</v>
      </c>
      <c r="E82" s="307" t="s">
        <v>4</v>
      </c>
      <c r="F82" s="593" t="s">
        <v>20</v>
      </c>
      <c r="G82" s="292"/>
      <c r="J82" s="24" t="s">
        <v>11</v>
      </c>
    </row>
    <row r="83" spans="1:10" s="24" customFormat="1" ht="18" customHeight="1" x14ac:dyDescent="0.2">
      <c r="A83" s="363"/>
      <c r="B83" s="364"/>
      <c r="C83" s="279"/>
      <c r="D83" s="279"/>
      <c r="E83" s="308"/>
      <c r="F83" s="594"/>
      <c r="G83" s="4" t="s">
        <v>6</v>
      </c>
    </row>
    <row r="84" spans="1:10" ht="18" customHeight="1" x14ac:dyDescent="0.2">
      <c r="A84" s="250" t="s">
        <v>7</v>
      </c>
      <c r="B84" s="485" t="s">
        <v>21</v>
      </c>
      <c r="C84" s="597">
        <v>400000</v>
      </c>
      <c r="D84" s="599"/>
      <c r="E84" s="605">
        <v>400000</v>
      </c>
      <c r="F84" s="272"/>
      <c r="G84" s="263" t="s">
        <v>8</v>
      </c>
    </row>
    <row r="85" spans="1:10" ht="18" customHeight="1" x14ac:dyDescent="0.2">
      <c r="A85" s="251"/>
      <c r="B85" s="486"/>
      <c r="C85" s="598"/>
      <c r="D85" s="600"/>
      <c r="E85" s="606"/>
      <c r="F85" s="273"/>
      <c r="G85" s="275"/>
    </row>
    <row r="86" spans="1:10" s="3" customFormat="1" ht="18" customHeight="1" x14ac:dyDescent="0.2">
      <c r="A86" s="250" t="s">
        <v>9</v>
      </c>
      <c r="B86" s="266" t="s">
        <v>51</v>
      </c>
      <c r="C86" s="597">
        <v>190000</v>
      </c>
      <c r="D86" s="599">
        <v>190000</v>
      </c>
      <c r="E86" s="601"/>
      <c r="F86" s="603"/>
      <c r="G86" s="263" t="s">
        <v>8</v>
      </c>
    </row>
    <row r="87" spans="1:10" s="3" customFormat="1" ht="18" customHeight="1" x14ac:dyDescent="0.2">
      <c r="A87" s="251"/>
      <c r="B87" s="350"/>
      <c r="C87" s="598"/>
      <c r="D87" s="600"/>
      <c r="E87" s="602"/>
      <c r="F87" s="604"/>
      <c r="G87" s="275"/>
    </row>
    <row r="88" spans="1:10" s="3" customFormat="1" ht="18" customHeight="1" x14ac:dyDescent="0.2">
      <c r="A88" s="250" t="s">
        <v>10</v>
      </c>
      <c r="B88" s="266" t="s">
        <v>52</v>
      </c>
      <c r="C88" s="597">
        <v>50000</v>
      </c>
      <c r="D88" s="599">
        <v>50000</v>
      </c>
      <c r="E88" s="601"/>
      <c r="F88" s="603"/>
      <c r="G88" s="263" t="s">
        <v>8</v>
      </c>
    </row>
    <row r="89" spans="1:10" s="3" customFormat="1" ht="18" customHeight="1" x14ac:dyDescent="0.2">
      <c r="A89" s="251"/>
      <c r="B89" s="350"/>
      <c r="C89" s="598"/>
      <c r="D89" s="600"/>
      <c r="E89" s="602"/>
      <c r="F89" s="604"/>
      <c r="G89" s="275"/>
    </row>
    <row r="90" spans="1:10" s="3" customFormat="1" ht="18" customHeight="1" x14ac:dyDescent="0.2">
      <c r="A90" s="250" t="s">
        <v>13</v>
      </c>
      <c r="B90" s="266" t="s">
        <v>53</v>
      </c>
      <c r="C90" s="597">
        <v>1300000</v>
      </c>
      <c r="D90" s="599">
        <v>1300000</v>
      </c>
      <c r="E90" s="601"/>
      <c r="F90" s="603"/>
      <c r="G90" s="263" t="s">
        <v>8</v>
      </c>
    </row>
    <row r="91" spans="1:10" s="3" customFormat="1" ht="18" customHeight="1" x14ac:dyDescent="0.2">
      <c r="A91" s="251"/>
      <c r="B91" s="350"/>
      <c r="C91" s="598"/>
      <c r="D91" s="600"/>
      <c r="E91" s="602"/>
      <c r="F91" s="604"/>
      <c r="G91" s="275"/>
    </row>
    <row r="92" spans="1:10" s="3" customFormat="1" ht="18" customHeight="1" x14ac:dyDescent="0.2">
      <c r="A92" s="250" t="s">
        <v>15</v>
      </c>
      <c r="B92" s="266" t="s">
        <v>54</v>
      </c>
      <c r="C92" s="609"/>
      <c r="D92" s="599"/>
      <c r="E92" s="601"/>
      <c r="F92" s="603"/>
      <c r="G92" s="263" t="s">
        <v>8</v>
      </c>
    </row>
    <row r="93" spans="1:10" s="3" customFormat="1" ht="18" customHeight="1" x14ac:dyDescent="0.2">
      <c r="A93" s="251"/>
      <c r="B93" s="350"/>
      <c r="C93" s="610"/>
      <c r="D93" s="600"/>
      <c r="E93" s="602"/>
      <c r="F93" s="604"/>
      <c r="G93" s="275"/>
    </row>
    <row r="94" spans="1:10" ht="18" customHeight="1" x14ac:dyDescent="0.2">
      <c r="A94" s="250" t="s">
        <v>16</v>
      </c>
      <c r="B94" s="485" t="s">
        <v>22</v>
      </c>
      <c r="C94" s="597">
        <v>70000</v>
      </c>
      <c r="D94" s="605"/>
      <c r="E94" s="605">
        <v>70000</v>
      </c>
      <c r="F94" s="272"/>
      <c r="G94" s="263" t="s">
        <v>8</v>
      </c>
    </row>
    <row r="95" spans="1:10" ht="18" customHeight="1" x14ac:dyDescent="0.2">
      <c r="A95" s="251"/>
      <c r="B95" s="351"/>
      <c r="C95" s="607"/>
      <c r="D95" s="608"/>
      <c r="E95" s="608"/>
      <c r="F95" s="273"/>
      <c r="G95" s="275"/>
    </row>
    <row r="96" spans="1:10" ht="18" customHeight="1" x14ac:dyDescent="0.2">
      <c r="A96" s="250" t="s">
        <v>55</v>
      </c>
      <c r="B96" s="485" t="s">
        <v>34</v>
      </c>
      <c r="C96" s="597">
        <v>100000</v>
      </c>
      <c r="D96" s="605">
        <v>100000</v>
      </c>
      <c r="E96" s="605"/>
      <c r="F96" s="272"/>
      <c r="G96" s="263" t="s">
        <v>8</v>
      </c>
    </row>
    <row r="97" spans="1:7" ht="18" customHeight="1" x14ac:dyDescent="0.2">
      <c r="A97" s="251"/>
      <c r="B97" s="351"/>
      <c r="C97" s="607"/>
      <c r="D97" s="608"/>
      <c r="E97" s="608"/>
      <c r="F97" s="273"/>
      <c r="G97" s="275"/>
    </row>
    <row r="98" spans="1:7" ht="18" customHeight="1" x14ac:dyDescent="0.2">
      <c r="A98" s="250" t="s">
        <v>56</v>
      </c>
      <c r="B98" s="266" t="s">
        <v>63</v>
      </c>
      <c r="C98" s="611">
        <v>100000</v>
      </c>
      <c r="D98" s="666">
        <v>100000</v>
      </c>
      <c r="E98" s="666"/>
      <c r="F98" s="615"/>
      <c r="G98" s="263" t="s">
        <v>8</v>
      </c>
    </row>
    <row r="99" spans="1:7" ht="20.100000000000001" customHeight="1" x14ac:dyDescent="0.2">
      <c r="A99" s="251"/>
      <c r="B99" s="267"/>
      <c r="C99" s="612"/>
      <c r="D99" s="667"/>
      <c r="E99" s="667"/>
      <c r="F99" s="616"/>
      <c r="G99" s="275"/>
    </row>
    <row r="100" spans="1:7" ht="19.5" customHeight="1" x14ac:dyDescent="0.2">
      <c r="A100" s="250" t="s">
        <v>57</v>
      </c>
      <c r="B100" s="485" t="s">
        <v>35</v>
      </c>
      <c r="C100" s="618">
        <v>2300000</v>
      </c>
      <c r="D100" s="599">
        <v>2300000</v>
      </c>
      <c r="E100" s="259"/>
      <c r="F100" s="272"/>
      <c r="G100" s="263" t="s">
        <v>8</v>
      </c>
    </row>
    <row r="101" spans="1:7" ht="20.25" customHeight="1" x14ac:dyDescent="0.2">
      <c r="A101" s="251"/>
      <c r="B101" s="351"/>
      <c r="C101" s="619"/>
      <c r="D101" s="620"/>
      <c r="E101" s="260"/>
      <c r="F101" s="273"/>
      <c r="G101" s="275"/>
    </row>
    <row r="102" spans="1:7" ht="20.25" customHeight="1" x14ac:dyDescent="0.2">
      <c r="A102" s="250" t="s">
        <v>58</v>
      </c>
      <c r="B102" s="485" t="s">
        <v>77</v>
      </c>
      <c r="C102" s="539">
        <v>50000</v>
      </c>
      <c r="D102" s="259">
        <v>50000</v>
      </c>
      <c r="E102" s="280"/>
      <c r="F102" s="584"/>
      <c r="G102" s="263" t="s">
        <v>8</v>
      </c>
    </row>
    <row r="103" spans="1:7" ht="20.25" customHeight="1" x14ac:dyDescent="0.2">
      <c r="A103" s="251"/>
      <c r="B103" s="351"/>
      <c r="C103" s="573"/>
      <c r="D103" s="260"/>
      <c r="E103" s="281"/>
      <c r="F103" s="585"/>
      <c r="G103" s="275"/>
    </row>
    <row r="104" spans="1:7" ht="20.25" customHeight="1" x14ac:dyDescent="0.2">
      <c r="A104" s="250" t="s">
        <v>67</v>
      </c>
      <c r="B104" s="485" t="s">
        <v>76</v>
      </c>
      <c r="C104" s="539">
        <v>200000</v>
      </c>
      <c r="D104" s="483">
        <v>200000</v>
      </c>
      <c r="E104" s="280"/>
      <c r="F104" s="63"/>
      <c r="G104" s="263" t="s">
        <v>8</v>
      </c>
    </row>
    <row r="105" spans="1:7" ht="20.25" customHeight="1" x14ac:dyDescent="0.2">
      <c r="A105" s="251"/>
      <c r="B105" s="351"/>
      <c r="C105" s="573"/>
      <c r="D105" s="260"/>
      <c r="E105" s="281"/>
      <c r="F105" s="63"/>
      <c r="G105" s="275"/>
    </row>
    <row r="106" spans="1:7" ht="18" customHeight="1" x14ac:dyDescent="0.2">
      <c r="A106" s="250" t="s">
        <v>67</v>
      </c>
      <c r="B106" s="266" t="s">
        <v>23</v>
      </c>
      <c r="C106" s="611">
        <v>100000</v>
      </c>
      <c r="D106" s="613">
        <v>100000</v>
      </c>
      <c r="E106" s="613"/>
      <c r="F106" s="615"/>
      <c r="G106" s="263" t="s">
        <v>8</v>
      </c>
    </row>
    <row r="107" spans="1:7" ht="18" customHeight="1" thickBot="1" x14ac:dyDescent="0.25">
      <c r="A107" s="251"/>
      <c r="B107" s="267"/>
      <c r="C107" s="612"/>
      <c r="D107" s="614"/>
      <c r="E107" s="614"/>
      <c r="F107" s="616"/>
      <c r="G107" s="617"/>
    </row>
    <row r="108" spans="1:7" ht="18" customHeight="1" x14ac:dyDescent="0.2">
      <c r="A108" s="636" t="s">
        <v>24</v>
      </c>
      <c r="B108" s="637"/>
      <c r="C108" s="640">
        <f>SUM(C84:C106)</f>
        <v>4860000</v>
      </c>
      <c r="D108" s="640">
        <f>SUM(D84:D107)</f>
        <v>4390000</v>
      </c>
      <c r="E108" s="640">
        <f>SUM(E84:E107)</f>
        <v>470000</v>
      </c>
      <c r="F108" s="642">
        <f>SUM(F84:F107)</f>
        <v>0</v>
      </c>
      <c r="G108" s="644"/>
    </row>
    <row r="109" spans="1:7" ht="18" customHeight="1" thickBot="1" x14ac:dyDescent="0.25">
      <c r="A109" s="638"/>
      <c r="B109" s="639"/>
      <c r="C109" s="641"/>
      <c r="D109" s="641"/>
      <c r="E109" s="641"/>
      <c r="F109" s="643"/>
      <c r="G109" s="645"/>
    </row>
    <row r="110" spans="1:7" s="2" customFormat="1" ht="18" customHeight="1" x14ac:dyDescent="0.3">
      <c r="A110" s="19"/>
      <c r="B110" s="19"/>
      <c r="C110" s="21"/>
      <c r="D110" s="21"/>
      <c r="E110" s="21"/>
      <c r="F110" s="20"/>
      <c r="G110" s="26"/>
    </row>
    <row r="111" spans="1:7" s="2" customFormat="1" ht="18" customHeight="1" x14ac:dyDescent="0.3">
      <c r="A111" s="19"/>
      <c r="B111" s="19"/>
      <c r="C111" s="21"/>
      <c r="D111" s="21"/>
      <c r="E111" s="21"/>
      <c r="F111" s="20"/>
      <c r="G111" s="26"/>
    </row>
    <row r="112" spans="1:7" s="2" customFormat="1" ht="18" customHeight="1" x14ac:dyDescent="0.3">
      <c r="A112" s="19"/>
      <c r="B112" s="19"/>
      <c r="C112" s="21"/>
      <c r="D112" s="21"/>
      <c r="E112" s="21"/>
      <c r="F112" s="20"/>
      <c r="G112" s="26"/>
    </row>
    <row r="113" spans="1:7" s="2" customFormat="1" ht="18" customHeight="1" x14ac:dyDescent="0.3">
      <c r="A113" s="19"/>
      <c r="B113" s="19"/>
      <c r="C113" s="21"/>
      <c r="D113" s="21"/>
      <c r="E113" s="21"/>
      <c r="F113" s="20"/>
      <c r="G113" s="26"/>
    </row>
    <row r="114" spans="1:7" s="2" customFormat="1" ht="18" customHeight="1" x14ac:dyDescent="0.3">
      <c r="A114" s="19"/>
      <c r="B114" s="19"/>
      <c r="C114" s="21"/>
      <c r="D114" s="21"/>
      <c r="E114" s="21"/>
      <c r="F114" s="20"/>
      <c r="G114" s="26"/>
    </row>
    <row r="115" spans="1:7" s="2" customFormat="1" ht="17.25" customHeight="1" x14ac:dyDescent="0.3">
      <c r="A115" s="19"/>
      <c r="B115" s="19"/>
      <c r="C115" s="21"/>
      <c r="D115" s="21"/>
      <c r="E115" s="21"/>
      <c r="F115" s="20"/>
      <c r="G115" s="26"/>
    </row>
    <row r="116" spans="1:7" ht="39.75" customHeight="1" thickBot="1" x14ac:dyDescent="0.35">
      <c r="A116" s="7"/>
      <c r="B116" s="7"/>
      <c r="C116" s="9"/>
      <c r="D116" s="9"/>
      <c r="E116" s="9"/>
      <c r="F116" s="8"/>
      <c r="G116" s="28"/>
    </row>
    <row r="117" spans="1:7" ht="18" customHeight="1" x14ac:dyDescent="0.2">
      <c r="A117" s="646" t="s">
        <v>49</v>
      </c>
      <c r="B117" s="647"/>
      <c r="C117" s="647"/>
      <c r="D117" s="647"/>
      <c r="E117" s="647"/>
      <c r="F117" s="647"/>
      <c r="G117" s="648"/>
    </row>
    <row r="118" spans="1:7" ht="18" customHeight="1" thickBot="1" x14ac:dyDescent="0.25">
      <c r="A118" s="649"/>
      <c r="B118" s="650"/>
      <c r="C118" s="650"/>
      <c r="D118" s="650"/>
      <c r="E118" s="650"/>
      <c r="F118" s="650"/>
      <c r="G118" s="651"/>
    </row>
    <row r="119" spans="1:7" ht="18" customHeight="1" x14ac:dyDescent="0.2">
      <c r="A119" s="456" t="s">
        <v>0</v>
      </c>
      <c r="B119" s="457"/>
      <c r="C119" s="633" t="s">
        <v>30</v>
      </c>
      <c r="D119" s="458" t="s">
        <v>32</v>
      </c>
      <c r="E119" s="459"/>
      <c r="F119" s="459"/>
      <c r="G119" s="460"/>
    </row>
    <row r="120" spans="1:7" ht="18" customHeight="1" x14ac:dyDescent="0.2">
      <c r="A120" s="456"/>
      <c r="B120" s="457"/>
      <c r="C120" s="634"/>
      <c r="D120" s="393" t="s">
        <v>2</v>
      </c>
      <c r="E120" s="29" t="s">
        <v>4</v>
      </c>
      <c r="F120" s="635" t="s">
        <v>20</v>
      </c>
      <c r="G120" s="454" t="s">
        <v>3</v>
      </c>
    </row>
    <row r="121" spans="1:7" ht="18" customHeight="1" x14ac:dyDescent="0.2">
      <c r="A121" s="456"/>
      <c r="B121" s="457"/>
      <c r="C121" s="634"/>
      <c r="D121" s="394"/>
      <c r="E121" s="29" t="s">
        <v>5</v>
      </c>
      <c r="F121" s="394"/>
      <c r="G121" s="455"/>
    </row>
    <row r="122" spans="1:7" ht="18" customHeight="1" x14ac:dyDescent="0.2">
      <c r="A122" s="434" t="s">
        <v>47</v>
      </c>
      <c r="B122" s="435"/>
      <c r="C122" s="621">
        <f>C13+C43</f>
        <v>3460000</v>
      </c>
      <c r="D122" s="623">
        <f>D43</f>
        <v>725000</v>
      </c>
      <c r="E122" s="31">
        <f>F13+F43</f>
        <v>1575000</v>
      </c>
      <c r="F122" s="439">
        <v>0</v>
      </c>
      <c r="G122" s="385">
        <f>E13</f>
        <v>1160000</v>
      </c>
    </row>
    <row r="123" spans="1:7" ht="18" customHeight="1" x14ac:dyDescent="0.2">
      <c r="A123" s="436"/>
      <c r="B123" s="437"/>
      <c r="C123" s="622"/>
      <c r="D123" s="624"/>
      <c r="E123" s="49">
        <v>0</v>
      </c>
      <c r="F123" s="390"/>
      <c r="G123" s="386"/>
    </row>
    <row r="124" spans="1:7" ht="18" customHeight="1" x14ac:dyDescent="0.2">
      <c r="A124" s="434" t="s">
        <v>48</v>
      </c>
      <c r="B124" s="435"/>
      <c r="C124" s="621">
        <f>C28</f>
        <v>10020000</v>
      </c>
      <c r="D124" s="621">
        <f>D28</f>
        <v>0</v>
      </c>
      <c r="E124" s="31">
        <f>F48</f>
        <v>0</v>
      </c>
      <c r="F124" s="439">
        <v>0</v>
      </c>
      <c r="G124" s="385">
        <f>E28</f>
        <v>8016000</v>
      </c>
    </row>
    <row r="125" spans="1:7" ht="18" customHeight="1" x14ac:dyDescent="0.2">
      <c r="A125" s="436"/>
      <c r="B125" s="437"/>
      <c r="C125" s="622"/>
      <c r="D125" s="622"/>
      <c r="E125" s="49">
        <f>F29</f>
        <v>0</v>
      </c>
      <c r="F125" s="390"/>
      <c r="G125" s="386"/>
    </row>
    <row r="126" spans="1:7" ht="18" customHeight="1" x14ac:dyDescent="0.2">
      <c r="A126" s="434" t="s">
        <v>83</v>
      </c>
      <c r="B126" s="435"/>
      <c r="C126" s="621">
        <f>C77</f>
        <v>2489000</v>
      </c>
      <c r="D126" s="623">
        <f>D77</f>
        <v>849000</v>
      </c>
      <c r="E126" s="31">
        <f>F77</f>
        <v>1640000</v>
      </c>
      <c r="F126" s="439">
        <v>0</v>
      </c>
      <c r="G126" s="385">
        <v>0</v>
      </c>
    </row>
    <row r="127" spans="1:7" ht="18" customHeight="1" x14ac:dyDescent="0.2">
      <c r="A127" s="436"/>
      <c r="B127" s="437"/>
      <c r="C127" s="622"/>
      <c r="D127" s="624"/>
      <c r="E127" s="49">
        <f>F78</f>
        <v>0</v>
      </c>
      <c r="F127" s="390"/>
      <c r="G127" s="386"/>
    </row>
    <row r="128" spans="1:7" ht="18" customHeight="1" x14ac:dyDescent="0.2">
      <c r="A128" s="434" t="s">
        <v>84</v>
      </c>
      <c r="B128" s="435"/>
      <c r="C128" s="621">
        <f>C57</f>
        <v>175000</v>
      </c>
      <c r="D128" s="623">
        <f>D57</f>
        <v>0</v>
      </c>
      <c r="E128" s="31">
        <f>F78</f>
        <v>0</v>
      </c>
      <c r="F128" s="439">
        <v>0</v>
      </c>
      <c r="G128" s="385">
        <f>E57</f>
        <v>0</v>
      </c>
    </row>
    <row r="129" spans="1:7" ht="18" customHeight="1" x14ac:dyDescent="0.2">
      <c r="A129" s="436"/>
      <c r="B129" s="437"/>
      <c r="C129" s="622"/>
      <c r="D129" s="624"/>
      <c r="E129" s="49">
        <f>F58</f>
        <v>175000</v>
      </c>
      <c r="F129" s="390"/>
      <c r="G129" s="386"/>
    </row>
    <row r="130" spans="1:7" ht="18" customHeight="1" x14ac:dyDescent="0.2">
      <c r="A130" s="625" t="s">
        <v>25</v>
      </c>
      <c r="B130" s="626"/>
      <c r="C130" s="621">
        <f>C108</f>
        <v>4860000</v>
      </c>
      <c r="D130" s="623">
        <f>D108</f>
        <v>4390000</v>
      </c>
      <c r="E130" s="30">
        <f>E108</f>
        <v>470000</v>
      </c>
      <c r="F130" s="631">
        <f>F108</f>
        <v>0</v>
      </c>
      <c r="G130" s="385">
        <v>0</v>
      </c>
    </row>
    <row r="131" spans="1:7" ht="18" customHeight="1" thickBot="1" x14ac:dyDescent="0.25">
      <c r="A131" s="627"/>
      <c r="B131" s="628"/>
      <c r="C131" s="629"/>
      <c r="D131" s="630"/>
      <c r="E131" s="32">
        <f>F95</f>
        <v>0</v>
      </c>
      <c r="F131" s="632"/>
      <c r="G131" s="652"/>
    </row>
    <row r="132" spans="1:7" ht="18" customHeight="1" x14ac:dyDescent="0.2">
      <c r="A132" s="653" t="s">
        <v>50</v>
      </c>
      <c r="B132" s="654"/>
      <c r="C132" s="657">
        <f>SUM(C122:C131)</f>
        <v>21004000</v>
      </c>
      <c r="D132" s="657">
        <f>SUM(D122:D131)</f>
        <v>5964000</v>
      </c>
      <c r="E132" s="33">
        <f>E122+E124+E126+E130</f>
        <v>3685000</v>
      </c>
      <c r="F132" s="659">
        <f>SUM(F122:F131)</f>
        <v>0</v>
      </c>
      <c r="G132" s="661">
        <f>SUM(G122:G131)</f>
        <v>9176000</v>
      </c>
    </row>
    <row r="133" spans="1:7" ht="18" customHeight="1" thickBot="1" x14ac:dyDescent="0.25">
      <c r="A133" s="655"/>
      <c r="B133" s="656"/>
      <c r="C133" s="658"/>
      <c r="D133" s="658"/>
      <c r="E133" s="50">
        <f>E123+E125+E127+E129</f>
        <v>175000</v>
      </c>
      <c r="F133" s="660"/>
      <c r="G133" s="662"/>
    </row>
    <row r="134" spans="1:7" ht="18" customHeight="1" x14ac:dyDescent="0.2">
      <c r="A134" s="37"/>
      <c r="B134" s="37"/>
      <c r="C134" s="34"/>
      <c r="D134" s="34"/>
      <c r="E134" s="34"/>
      <c r="F134" s="34"/>
      <c r="G134" s="35"/>
    </row>
    <row r="135" spans="1:7" ht="18" customHeight="1" x14ac:dyDescent="0.2">
      <c r="A135" s="37"/>
      <c r="B135" s="431"/>
      <c r="C135" s="431"/>
      <c r="D135" s="431"/>
      <c r="E135" s="431"/>
      <c r="F135" s="431"/>
      <c r="G135" s="431"/>
    </row>
    <row r="136" spans="1:7" ht="18" customHeight="1" x14ac:dyDescent="0.2">
      <c r="A136" s="37"/>
      <c r="B136" s="431"/>
      <c r="C136" s="431"/>
      <c r="D136" s="431"/>
      <c r="E136" s="431"/>
      <c r="F136" s="431"/>
      <c r="G136" s="431"/>
    </row>
    <row r="137" spans="1:7" ht="18" customHeight="1" x14ac:dyDescent="0.2">
      <c r="A137" s="37"/>
      <c r="B137" s="440"/>
      <c r="C137" s="440"/>
      <c r="D137" s="440"/>
      <c r="E137" s="440"/>
      <c r="F137" s="440"/>
      <c r="G137" s="440"/>
    </row>
    <row r="138" spans="1:7" ht="18" customHeight="1" x14ac:dyDescent="0.2">
      <c r="A138" s="37"/>
      <c r="B138" s="431"/>
      <c r="C138" s="431"/>
      <c r="D138" s="431"/>
      <c r="E138" s="431"/>
      <c r="F138" s="431"/>
      <c r="G138" s="431"/>
    </row>
    <row r="139" spans="1:7" ht="18" customHeight="1" x14ac:dyDescent="0.2">
      <c r="A139" s="37"/>
      <c r="B139" s="431"/>
      <c r="C139" s="431"/>
      <c r="D139" s="431"/>
      <c r="E139" s="431"/>
      <c r="F139" s="431"/>
      <c r="G139" s="431"/>
    </row>
    <row r="140" spans="1:7" ht="18" customHeight="1" x14ac:dyDescent="0.2">
      <c r="A140" s="37"/>
      <c r="B140" s="431"/>
      <c r="C140" s="431"/>
      <c r="D140" s="431"/>
      <c r="E140" s="431"/>
      <c r="F140" s="431"/>
      <c r="G140" s="431"/>
    </row>
    <row r="141" spans="1:7" ht="18" customHeight="1" x14ac:dyDescent="0.2">
      <c r="A141" s="37"/>
      <c r="B141" s="431"/>
      <c r="C141" s="431"/>
      <c r="D141" s="431"/>
      <c r="E141" s="431"/>
      <c r="F141" s="431"/>
      <c r="G141" s="431"/>
    </row>
    <row r="142" spans="1:7" ht="18" customHeight="1" x14ac:dyDescent="0.2">
      <c r="A142" s="37"/>
      <c r="B142" s="431"/>
      <c r="C142" s="431"/>
      <c r="D142" s="431"/>
      <c r="E142" s="431"/>
      <c r="F142" s="431"/>
      <c r="G142" s="431"/>
    </row>
    <row r="143" spans="1:7" ht="18" customHeight="1" x14ac:dyDescent="0.2">
      <c r="A143" s="37"/>
      <c r="B143" s="431"/>
      <c r="C143" s="431"/>
      <c r="D143" s="431"/>
      <c r="E143" s="431"/>
      <c r="F143" s="431"/>
      <c r="G143" s="431"/>
    </row>
    <row r="144" spans="1:7" ht="18" customHeight="1" x14ac:dyDescent="0.2">
      <c r="A144" s="37"/>
      <c r="B144" s="37"/>
      <c r="C144" s="34"/>
      <c r="D144" s="34"/>
      <c r="E144" s="34"/>
      <c r="F144" s="34"/>
      <c r="G144" s="35"/>
    </row>
    <row r="145" spans="1:7" ht="18" customHeight="1" x14ac:dyDescent="0.2">
      <c r="A145" s="37"/>
      <c r="B145" s="37"/>
      <c r="C145" s="34"/>
      <c r="D145" s="34"/>
      <c r="E145" s="34"/>
      <c r="F145" s="34"/>
      <c r="G145" s="35"/>
    </row>
    <row r="146" spans="1:7" ht="18" customHeight="1" x14ac:dyDescent="0.2">
      <c r="A146" s="37"/>
      <c r="B146" s="37"/>
      <c r="C146" s="34"/>
      <c r="D146" s="34"/>
      <c r="E146" s="34"/>
      <c r="F146" s="34"/>
      <c r="G146" s="35"/>
    </row>
    <row r="147" spans="1:7" ht="18" customHeight="1" x14ac:dyDescent="0.2">
      <c r="A147" s="37"/>
      <c r="B147" s="37"/>
      <c r="C147" s="34"/>
      <c r="D147" s="34"/>
      <c r="E147" s="34"/>
      <c r="F147" s="34"/>
      <c r="G147" s="35"/>
    </row>
    <row r="148" spans="1:7" ht="18" customHeight="1" x14ac:dyDescent="0.2">
      <c r="A148" s="37"/>
      <c r="B148" s="37"/>
      <c r="C148" s="34"/>
      <c r="D148" s="34"/>
      <c r="E148" s="34"/>
      <c r="F148" s="34"/>
      <c r="G148" s="35"/>
    </row>
    <row r="149" spans="1:7" ht="18" customHeight="1" x14ac:dyDescent="0.2">
      <c r="A149" s="37"/>
      <c r="B149" s="37"/>
      <c r="C149" s="34"/>
      <c r="D149" s="34"/>
      <c r="E149" s="34"/>
      <c r="F149" s="34"/>
      <c r="G149" s="35"/>
    </row>
    <row r="150" spans="1:7" ht="18" customHeight="1" x14ac:dyDescent="0.2">
      <c r="A150" s="37"/>
      <c r="B150" s="37"/>
      <c r="C150" s="34"/>
      <c r="D150" s="34"/>
      <c r="E150" s="34"/>
      <c r="F150" s="34"/>
      <c r="G150" s="35"/>
    </row>
    <row r="151" spans="1:7" ht="18" customHeight="1" x14ac:dyDescent="0.2">
      <c r="A151" s="37"/>
      <c r="B151" s="37"/>
      <c r="C151" s="34"/>
      <c r="D151" s="34"/>
      <c r="E151" s="34"/>
      <c r="F151" s="34"/>
      <c r="G151" s="35"/>
    </row>
    <row r="152" spans="1:7" ht="18" customHeight="1" x14ac:dyDescent="0.2">
      <c r="A152" s="37"/>
      <c r="B152" s="37"/>
      <c r="C152" s="34"/>
      <c r="D152" s="34"/>
      <c r="E152" s="34"/>
      <c r="F152" s="34"/>
      <c r="G152" s="35"/>
    </row>
    <row r="153" spans="1:7" ht="18" customHeight="1" x14ac:dyDescent="0.2">
      <c r="A153" s="37"/>
      <c r="B153" s="37"/>
      <c r="C153" s="34"/>
      <c r="D153" s="34"/>
      <c r="E153" s="34"/>
      <c r="F153" s="34"/>
      <c r="G153" s="35"/>
    </row>
    <row r="154" spans="1:7" ht="18" customHeight="1" x14ac:dyDescent="0.2">
      <c r="A154" s="37"/>
      <c r="B154" s="37"/>
      <c r="C154" s="34"/>
      <c r="D154" s="34"/>
      <c r="E154" s="34"/>
      <c r="F154" s="34"/>
      <c r="G154" s="35"/>
    </row>
    <row r="155" spans="1:7" s="36" customFormat="1" ht="18" customHeight="1" x14ac:dyDescent="0.3">
      <c r="A155" s="37"/>
      <c r="B155" s="37"/>
      <c r="C155" s="34"/>
      <c r="D155" s="34"/>
      <c r="E155" s="34"/>
      <c r="F155" s="34"/>
      <c r="G155" s="35"/>
    </row>
    <row r="156" spans="1:7" ht="20.100000000000001" customHeight="1" x14ac:dyDescent="0.2">
      <c r="A156" s="37"/>
      <c r="B156" s="37"/>
      <c r="C156" s="34"/>
      <c r="D156" s="34"/>
      <c r="E156" s="34"/>
      <c r="F156" s="34"/>
      <c r="G156" s="35"/>
    </row>
    <row r="157" spans="1:7" ht="20.100000000000001" customHeight="1" x14ac:dyDescent="0.2">
      <c r="A157" s="37"/>
      <c r="B157" s="37"/>
      <c r="C157" s="34"/>
      <c r="D157" s="34"/>
      <c r="E157" s="34"/>
      <c r="F157" s="34"/>
      <c r="G157" s="35"/>
    </row>
    <row r="158" spans="1:7" ht="20.100000000000001" customHeight="1" x14ac:dyDescent="0.2">
      <c r="A158" s="37"/>
      <c r="B158" s="37"/>
      <c r="C158" s="34"/>
      <c r="D158" s="34"/>
      <c r="E158" s="34"/>
      <c r="F158" s="34"/>
      <c r="G158" s="35"/>
    </row>
    <row r="159" spans="1:7" ht="18" customHeight="1" x14ac:dyDescent="0.2">
      <c r="A159" s="37"/>
      <c r="B159" s="37"/>
      <c r="C159" s="34"/>
      <c r="D159" s="34"/>
      <c r="E159" s="34"/>
      <c r="F159" s="34"/>
      <c r="G159" s="35"/>
    </row>
    <row r="160" spans="1:7" s="12" customFormat="1" ht="18" customHeight="1" x14ac:dyDescent="0.25">
      <c r="A160" s="37"/>
      <c r="B160" s="37"/>
      <c r="C160" s="34"/>
      <c r="D160" s="34"/>
      <c r="E160" s="34"/>
      <c r="F160" s="34"/>
      <c r="G160" s="35"/>
    </row>
    <row r="161" spans="1:7" ht="18" customHeight="1" x14ac:dyDescent="0.2">
      <c r="A161" s="37"/>
      <c r="B161" s="37"/>
      <c r="C161" s="34"/>
      <c r="D161" s="34"/>
      <c r="E161" s="34"/>
      <c r="F161" s="34"/>
      <c r="G161" s="35"/>
    </row>
    <row r="162" spans="1:7" ht="18" customHeight="1" x14ac:dyDescent="0.2">
      <c r="A162" s="37"/>
      <c r="B162" s="37"/>
      <c r="C162" s="34"/>
      <c r="D162" s="34"/>
      <c r="E162" s="34"/>
      <c r="F162" s="34"/>
      <c r="G162" s="35"/>
    </row>
    <row r="163" spans="1:7" s="12" customFormat="1" ht="18" customHeight="1" x14ac:dyDescent="0.25">
      <c r="A163" s="37"/>
      <c r="B163" s="37"/>
      <c r="C163" s="34"/>
      <c r="D163" s="34"/>
      <c r="E163" s="34"/>
      <c r="F163" s="34"/>
      <c r="G163" s="35"/>
    </row>
    <row r="164" spans="1:7" ht="18" customHeight="1" x14ac:dyDescent="0.2">
      <c r="A164" s="37"/>
      <c r="B164" s="37"/>
      <c r="C164" s="34"/>
      <c r="D164" s="34"/>
      <c r="E164" s="34"/>
      <c r="F164" s="34"/>
      <c r="G164" s="35"/>
    </row>
    <row r="165" spans="1:7" s="36" customFormat="1" ht="18" customHeight="1" x14ac:dyDescent="0.3">
      <c r="A165" s="37"/>
      <c r="B165" s="37"/>
      <c r="C165" s="34"/>
      <c r="D165" s="34"/>
      <c r="E165" s="34"/>
      <c r="F165" s="34"/>
      <c r="G165" s="35"/>
    </row>
    <row r="166" spans="1:7" ht="18" customHeight="1" x14ac:dyDescent="0.2">
      <c r="A166" s="37"/>
      <c r="B166" s="37"/>
      <c r="C166" s="34"/>
      <c r="D166" s="34"/>
      <c r="E166" s="34"/>
      <c r="F166" s="34"/>
      <c r="G166" s="35"/>
    </row>
    <row r="167" spans="1:7" s="12" customFormat="1" ht="18" customHeight="1" x14ac:dyDescent="0.25">
      <c r="A167" s="37"/>
      <c r="B167" s="37"/>
      <c r="C167" s="34"/>
      <c r="D167" s="34"/>
      <c r="E167" s="34"/>
      <c r="F167" s="34"/>
      <c r="G167" s="35"/>
    </row>
    <row r="168" spans="1:7" ht="18" customHeight="1" x14ac:dyDescent="0.2">
      <c r="A168" s="37"/>
      <c r="B168" s="37"/>
      <c r="C168" s="34"/>
      <c r="D168" s="34"/>
      <c r="E168" s="34"/>
      <c r="F168" s="34"/>
      <c r="G168" s="35"/>
    </row>
    <row r="169" spans="1:7" ht="18" customHeight="1" x14ac:dyDescent="0.2">
      <c r="A169" s="37"/>
      <c r="B169" s="37"/>
      <c r="C169" s="34"/>
      <c r="D169" s="34"/>
      <c r="E169" s="34"/>
      <c r="F169" s="34"/>
      <c r="G169" s="35"/>
    </row>
    <row r="170" spans="1:7" ht="18" customHeight="1" x14ac:dyDescent="0.2">
      <c r="A170" s="37"/>
      <c r="B170" s="37"/>
      <c r="C170" s="34"/>
      <c r="D170" s="34"/>
      <c r="E170" s="34"/>
      <c r="F170" s="34"/>
      <c r="G170" s="35"/>
    </row>
    <row r="171" spans="1:7" s="12" customFormat="1" ht="18" customHeight="1" x14ac:dyDescent="0.25">
      <c r="A171" s="37"/>
      <c r="B171" s="37"/>
      <c r="C171" s="34"/>
      <c r="D171" s="34"/>
      <c r="E171" s="34"/>
      <c r="F171" s="34"/>
      <c r="G171" s="35"/>
    </row>
    <row r="172" spans="1:7" ht="18" customHeight="1" x14ac:dyDescent="0.2">
      <c r="A172" s="37"/>
      <c r="B172" s="37"/>
      <c r="C172" s="34"/>
      <c r="D172" s="34"/>
      <c r="E172" s="34"/>
      <c r="F172" s="34"/>
      <c r="G172" s="35"/>
    </row>
    <row r="173" spans="1:7" s="36" customFormat="1" ht="18" customHeight="1" x14ac:dyDescent="0.3">
      <c r="A173" s="37"/>
      <c r="B173" s="37"/>
      <c r="C173" s="34"/>
      <c r="D173" s="34"/>
      <c r="E173" s="34"/>
      <c r="F173" s="34"/>
      <c r="G173" s="35"/>
    </row>
    <row r="174" spans="1:7" ht="18" customHeight="1" x14ac:dyDescent="0.2">
      <c r="A174" s="37"/>
      <c r="B174" s="37"/>
      <c r="C174" s="34"/>
      <c r="D174" s="34"/>
      <c r="E174" s="34"/>
      <c r="F174" s="34"/>
      <c r="G174" s="35"/>
    </row>
    <row r="175" spans="1:7" s="12" customFormat="1" ht="18" customHeight="1" x14ac:dyDescent="0.25">
      <c r="A175" s="1"/>
      <c r="B175" s="1"/>
      <c r="C175" s="1"/>
      <c r="D175" s="1"/>
      <c r="E175" s="1"/>
      <c r="F175" s="1"/>
      <c r="G175" s="1"/>
    </row>
    <row r="176" spans="1:7" s="12" customFormat="1" ht="18" customHeight="1" x14ac:dyDescent="0.25">
      <c r="A176" s="1"/>
      <c r="B176" s="1"/>
      <c r="C176" s="1"/>
      <c r="D176" s="1"/>
      <c r="E176" s="1"/>
      <c r="F176" s="1"/>
      <c r="G176" s="1"/>
    </row>
    <row r="177" spans="1:7" s="12" customFormat="1" ht="18" customHeight="1" x14ac:dyDescent="0.25">
      <c r="A177" s="1"/>
      <c r="B177" s="1"/>
      <c r="C177" s="1"/>
      <c r="D177" s="1"/>
      <c r="E177" s="1"/>
      <c r="F177" s="1"/>
      <c r="G177" s="1"/>
    </row>
    <row r="178" spans="1:7" ht="18" customHeight="1" x14ac:dyDescent="0.2"/>
    <row r="179" spans="1:7" s="12" customFormat="1" ht="18" customHeight="1" x14ac:dyDescent="0.25">
      <c r="A179" s="1"/>
      <c r="B179" s="1"/>
      <c r="C179" s="1"/>
      <c r="D179" s="1"/>
      <c r="E179" s="1"/>
      <c r="F179" s="1"/>
      <c r="G179" s="1"/>
    </row>
    <row r="180" spans="1:7" ht="18" customHeight="1" x14ac:dyDescent="0.2"/>
    <row r="181" spans="1:7" s="36" customFormat="1" ht="18" customHeight="1" x14ac:dyDescent="0.3">
      <c r="A181" s="1"/>
      <c r="B181" s="1"/>
      <c r="C181" s="1"/>
      <c r="D181" s="1"/>
      <c r="E181" s="1"/>
      <c r="F181" s="1"/>
      <c r="G181" s="1"/>
    </row>
    <row r="182" spans="1:7" ht="18" customHeight="1" x14ac:dyDescent="0.2"/>
    <row r="183" spans="1:7" s="12" customFormat="1" ht="18" customHeight="1" x14ac:dyDescent="0.25">
      <c r="A183" s="1"/>
      <c r="B183" s="1"/>
      <c r="C183" s="1"/>
      <c r="D183" s="1"/>
      <c r="E183" s="1"/>
      <c r="F183" s="1"/>
      <c r="G183" s="1"/>
    </row>
    <row r="184" spans="1:7" ht="18" customHeight="1" x14ac:dyDescent="0.2"/>
    <row r="185" spans="1:7" ht="18" customHeight="1" x14ac:dyDescent="0.2"/>
    <row r="186" spans="1:7" s="12" customFormat="1" ht="18" customHeight="1" x14ac:dyDescent="0.25">
      <c r="A186" s="1"/>
      <c r="B186" s="1"/>
      <c r="C186" s="1"/>
      <c r="D186" s="1"/>
      <c r="E186" s="1"/>
      <c r="F186" s="1"/>
      <c r="G186" s="1"/>
    </row>
    <row r="187" spans="1:7" s="12" customFormat="1" ht="18" customHeight="1" x14ac:dyDescent="0.25">
      <c r="A187" s="1"/>
      <c r="B187" s="1"/>
      <c r="C187" s="1"/>
      <c r="D187" s="1"/>
      <c r="E187" s="1"/>
      <c r="F187" s="1"/>
      <c r="G187" s="1"/>
    </row>
    <row r="188" spans="1:7" s="12" customFormat="1" ht="18" customHeight="1" x14ac:dyDescent="0.25">
      <c r="A188" s="1"/>
      <c r="B188" s="1"/>
      <c r="C188" s="1"/>
      <c r="D188" s="1"/>
      <c r="E188" s="1"/>
      <c r="F188" s="1"/>
      <c r="G188" s="1"/>
    </row>
    <row r="189" spans="1:7" s="12" customFormat="1" ht="18" customHeight="1" x14ac:dyDescent="0.25">
      <c r="A189" s="1"/>
      <c r="B189" s="1"/>
      <c r="C189" s="1"/>
      <c r="D189" s="1"/>
      <c r="E189" s="1"/>
      <c r="F189" s="1"/>
      <c r="G189" s="1"/>
    </row>
    <row r="190" spans="1:7" s="12" customFormat="1" ht="18" customHeight="1" x14ac:dyDescent="0.25">
      <c r="A190" s="1"/>
      <c r="B190" s="1"/>
      <c r="C190" s="1"/>
      <c r="D190" s="1"/>
      <c r="E190" s="1"/>
      <c r="F190" s="1"/>
      <c r="G190" s="1"/>
    </row>
    <row r="191" spans="1:7" s="12" customFormat="1" ht="18" customHeight="1" x14ac:dyDescent="0.25">
      <c r="A191" s="1"/>
      <c r="B191" s="1"/>
      <c r="C191" s="1"/>
      <c r="D191" s="1"/>
      <c r="E191" s="1"/>
      <c r="F191" s="1"/>
      <c r="G191" s="1"/>
    </row>
    <row r="192" spans="1:7" s="12" customFormat="1" ht="18" customHeight="1" x14ac:dyDescent="0.25">
      <c r="A192" s="1"/>
      <c r="B192" s="1"/>
      <c r="C192" s="1"/>
      <c r="D192" s="1"/>
      <c r="E192" s="1"/>
      <c r="F192" s="1"/>
      <c r="G192" s="1"/>
    </row>
    <row r="193" spans="1:7" s="12" customFormat="1" ht="18" customHeight="1" x14ac:dyDescent="0.25">
      <c r="A193" s="1"/>
      <c r="B193" s="1"/>
      <c r="C193" s="1"/>
      <c r="D193" s="1"/>
      <c r="E193" s="1"/>
      <c r="F193" s="1"/>
      <c r="G193" s="1"/>
    </row>
    <row r="194" spans="1:7" s="12" customFormat="1" ht="18" customHeight="1" x14ac:dyDescent="0.25">
      <c r="A194" s="1"/>
      <c r="B194" s="1"/>
      <c r="C194" s="1"/>
      <c r="D194" s="1"/>
      <c r="E194" s="1"/>
      <c r="F194" s="1"/>
      <c r="G194" s="1"/>
    </row>
    <row r="195" spans="1:7" s="12" customFormat="1" ht="18" customHeight="1" x14ac:dyDescent="0.25">
      <c r="A195" s="1"/>
      <c r="B195" s="1"/>
      <c r="C195" s="1"/>
      <c r="D195" s="1"/>
      <c r="E195" s="1"/>
      <c r="F195" s="1"/>
      <c r="G195" s="1"/>
    </row>
    <row r="196" spans="1:7" s="12" customFormat="1" ht="18" customHeight="1" x14ac:dyDescent="0.25">
      <c r="A196" s="1"/>
      <c r="B196" s="1"/>
      <c r="C196" s="1"/>
      <c r="D196" s="1"/>
      <c r="E196" s="1"/>
      <c r="F196" s="1"/>
      <c r="G196" s="1"/>
    </row>
    <row r="197" spans="1:7" s="12" customFormat="1" ht="18" customHeight="1" x14ac:dyDescent="0.25">
      <c r="A197" s="1"/>
      <c r="B197" s="1"/>
      <c r="C197" s="1"/>
      <c r="D197" s="1"/>
      <c r="E197" s="1"/>
      <c r="F197" s="1"/>
      <c r="G197" s="1"/>
    </row>
    <row r="198" spans="1:7" s="12" customFormat="1" ht="18" customHeight="1" x14ac:dyDescent="0.25">
      <c r="A198" s="1"/>
      <c r="B198" s="1"/>
      <c r="C198" s="1"/>
      <c r="D198" s="1"/>
      <c r="E198" s="1"/>
      <c r="F198" s="1"/>
      <c r="G198" s="1"/>
    </row>
    <row r="199" spans="1:7" s="12" customFormat="1" ht="18" customHeight="1" x14ac:dyDescent="0.25">
      <c r="A199" s="1"/>
      <c r="B199" s="1"/>
      <c r="C199" s="1"/>
      <c r="D199" s="1"/>
      <c r="E199" s="1"/>
      <c r="F199" s="1"/>
      <c r="G199" s="1"/>
    </row>
    <row r="200" spans="1:7" s="12" customFormat="1" ht="20.100000000000001" customHeight="1" x14ac:dyDescent="0.25">
      <c r="A200" s="1"/>
      <c r="B200" s="1"/>
      <c r="C200" s="1"/>
      <c r="D200" s="1"/>
      <c r="E200" s="1"/>
      <c r="F200" s="1"/>
      <c r="G200" s="1"/>
    </row>
    <row r="201" spans="1:7" ht="20.100000000000001" customHeight="1" x14ac:dyDescent="0.2"/>
    <row r="202" spans="1:7" ht="18" customHeight="1" x14ac:dyDescent="0.2"/>
    <row r="203" spans="1:7" ht="18" customHeight="1" x14ac:dyDescent="0.2"/>
    <row r="204" spans="1:7" ht="18" customHeight="1" x14ac:dyDescent="0.2"/>
    <row r="205" spans="1:7" ht="18" customHeight="1" x14ac:dyDescent="0.2"/>
    <row r="206" spans="1:7" ht="18" customHeight="1" x14ac:dyDescent="0.2"/>
    <row r="207" spans="1:7" ht="18" customHeight="1" x14ac:dyDescent="0.2"/>
    <row r="208" spans="1:7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6.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6.5" customHeight="1" x14ac:dyDescent="0.2"/>
    <row r="271" ht="24.95" customHeight="1" x14ac:dyDescent="0.2"/>
    <row r="272" ht="19.5" customHeight="1" x14ac:dyDescent="0.2"/>
  </sheetData>
  <protectedRanges>
    <protectedRange password="CEE3" sqref="G117:G127 F132:F133 G130:G133" name="Raspon1_1"/>
    <protectedRange password="CEE3" sqref="G128:G129" name="Raspon1_1_2"/>
  </protectedRanges>
  <mergeCells count="329">
    <mergeCell ref="A75:A76"/>
    <mergeCell ref="B75:B76"/>
    <mergeCell ref="C75:C76"/>
    <mergeCell ref="D75:D76"/>
    <mergeCell ref="E75:E76"/>
    <mergeCell ref="F75:F76"/>
    <mergeCell ref="G75:G76"/>
    <mergeCell ref="C102:C103"/>
    <mergeCell ref="F102:F103"/>
    <mergeCell ref="G100:G101"/>
    <mergeCell ref="G96:G97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C97"/>
    <mergeCell ref="D96:D97"/>
    <mergeCell ref="E96:E97"/>
    <mergeCell ref="F96:F97"/>
    <mergeCell ref="B55:B56"/>
    <mergeCell ref="C55:C56"/>
    <mergeCell ref="D55:D56"/>
    <mergeCell ref="E55:E56"/>
    <mergeCell ref="G55:G56"/>
    <mergeCell ref="A57:B58"/>
    <mergeCell ref="C57:C58"/>
    <mergeCell ref="D57:D58"/>
    <mergeCell ref="E57:E58"/>
    <mergeCell ref="G57:G58"/>
    <mergeCell ref="A122:B123"/>
    <mergeCell ref="C122:C123"/>
    <mergeCell ref="D122:D123"/>
    <mergeCell ref="F122:F123"/>
    <mergeCell ref="G122:G123"/>
    <mergeCell ref="A124:B125"/>
    <mergeCell ref="C124:C125"/>
    <mergeCell ref="D124:D125"/>
    <mergeCell ref="F124:F125"/>
    <mergeCell ref="G124:G125"/>
    <mergeCell ref="B142:G142"/>
    <mergeCell ref="B143:G143"/>
    <mergeCell ref="B139:G139"/>
    <mergeCell ref="B140:G140"/>
    <mergeCell ref="B141:G141"/>
    <mergeCell ref="G130:G131"/>
    <mergeCell ref="B136:G136"/>
    <mergeCell ref="B137:G137"/>
    <mergeCell ref="B138:G138"/>
    <mergeCell ref="A132:B133"/>
    <mergeCell ref="C132:C133"/>
    <mergeCell ref="D132:D133"/>
    <mergeCell ref="F132:F133"/>
    <mergeCell ref="G132:G133"/>
    <mergeCell ref="B135:G135"/>
    <mergeCell ref="A119:B121"/>
    <mergeCell ref="C119:C121"/>
    <mergeCell ref="D119:G119"/>
    <mergeCell ref="D120:D121"/>
    <mergeCell ref="F120:F121"/>
    <mergeCell ref="G120:G121"/>
    <mergeCell ref="A108:B109"/>
    <mergeCell ref="C108:C109"/>
    <mergeCell ref="D108:D109"/>
    <mergeCell ref="E108:E109"/>
    <mergeCell ref="F108:F109"/>
    <mergeCell ref="G108:G109"/>
    <mergeCell ref="A117:G118"/>
    <mergeCell ref="A126:B127"/>
    <mergeCell ref="C126:C127"/>
    <mergeCell ref="D126:D127"/>
    <mergeCell ref="F126:F127"/>
    <mergeCell ref="G126:G127"/>
    <mergeCell ref="A130:B131"/>
    <mergeCell ref="C130:C131"/>
    <mergeCell ref="D130:D131"/>
    <mergeCell ref="F130:F131"/>
    <mergeCell ref="A128:B129"/>
    <mergeCell ref="C128:C129"/>
    <mergeCell ref="D128:D129"/>
    <mergeCell ref="F128:F129"/>
    <mergeCell ref="G128:G129"/>
    <mergeCell ref="A106:A107"/>
    <mergeCell ref="B106:B107"/>
    <mergeCell ref="C106:C107"/>
    <mergeCell ref="D106:D107"/>
    <mergeCell ref="E106:E107"/>
    <mergeCell ref="F106:F107"/>
    <mergeCell ref="G106:G107"/>
    <mergeCell ref="A100:A101"/>
    <mergeCell ref="B100:B101"/>
    <mergeCell ref="C100:C101"/>
    <mergeCell ref="D100:D101"/>
    <mergeCell ref="E100:E101"/>
    <mergeCell ref="F100:F101"/>
    <mergeCell ref="B102:B103"/>
    <mergeCell ref="A102:A103"/>
    <mergeCell ref="D102:D103"/>
    <mergeCell ref="E102:E103"/>
    <mergeCell ref="G102:G103"/>
    <mergeCell ref="A104:A105"/>
    <mergeCell ref="B104:B105"/>
    <mergeCell ref="C104:C105"/>
    <mergeCell ref="D104:D105"/>
    <mergeCell ref="E104:E105"/>
    <mergeCell ref="G104:G105"/>
    <mergeCell ref="G92:G93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C92:C93"/>
    <mergeCell ref="D92:D93"/>
    <mergeCell ref="E92:E93"/>
    <mergeCell ref="F92:F93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4:G85"/>
    <mergeCell ref="A86:A87"/>
    <mergeCell ref="B86:B87"/>
    <mergeCell ref="C86:C87"/>
    <mergeCell ref="D86:D87"/>
    <mergeCell ref="E86:E87"/>
    <mergeCell ref="F86:F87"/>
    <mergeCell ref="G86:G87"/>
    <mergeCell ref="A84:A85"/>
    <mergeCell ref="B84:B85"/>
    <mergeCell ref="C84:C85"/>
    <mergeCell ref="D84:D85"/>
    <mergeCell ref="E84:E85"/>
    <mergeCell ref="F84:F85"/>
    <mergeCell ref="A80:G80"/>
    <mergeCell ref="A81:B83"/>
    <mergeCell ref="C81:C83"/>
    <mergeCell ref="D81:F81"/>
    <mergeCell ref="G81:G82"/>
    <mergeCell ref="D82:D83"/>
    <mergeCell ref="E82:E83"/>
    <mergeCell ref="F82:F83"/>
    <mergeCell ref="A77:B78"/>
    <mergeCell ref="C77:C78"/>
    <mergeCell ref="D77:D78"/>
    <mergeCell ref="E77:E78"/>
    <mergeCell ref="F77:F78"/>
    <mergeCell ref="G77:G78"/>
    <mergeCell ref="G69:G70"/>
    <mergeCell ref="A73:A74"/>
    <mergeCell ref="B73:B74"/>
    <mergeCell ref="C73:C74"/>
    <mergeCell ref="D73:D74"/>
    <mergeCell ref="E73:E74"/>
    <mergeCell ref="F73:F74"/>
    <mergeCell ref="G73:G74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G71:G72"/>
    <mergeCell ref="G65:G66"/>
    <mergeCell ref="A67:A68"/>
    <mergeCell ref="B67:B68"/>
    <mergeCell ref="C67:C68"/>
    <mergeCell ref="D67:D68"/>
    <mergeCell ref="E67:E68"/>
    <mergeCell ref="F67:F68"/>
    <mergeCell ref="G67:G68"/>
    <mergeCell ref="E63:E64"/>
    <mergeCell ref="F63:F64"/>
    <mergeCell ref="A65:A66"/>
    <mergeCell ref="B65:B66"/>
    <mergeCell ref="C65:C66"/>
    <mergeCell ref="D65:D66"/>
    <mergeCell ref="E65:E66"/>
    <mergeCell ref="F65:F66"/>
    <mergeCell ref="A46:B47"/>
    <mergeCell ref="C46:C47"/>
    <mergeCell ref="D46:D47"/>
    <mergeCell ref="E46:E47"/>
    <mergeCell ref="A61:G61"/>
    <mergeCell ref="A62:B64"/>
    <mergeCell ref="C62:C64"/>
    <mergeCell ref="D62:F62"/>
    <mergeCell ref="G62:G63"/>
    <mergeCell ref="D63:D64"/>
    <mergeCell ref="A49:G49"/>
    <mergeCell ref="A50:B52"/>
    <mergeCell ref="C50:C52"/>
    <mergeCell ref="D50:F50"/>
    <mergeCell ref="G50:G51"/>
    <mergeCell ref="D51:D52"/>
    <mergeCell ref="E51:E52"/>
    <mergeCell ref="A53:A54"/>
    <mergeCell ref="B53:B54"/>
    <mergeCell ref="C53:C54"/>
    <mergeCell ref="D53:D54"/>
    <mergeCell ref="E53:E54"/>
    <mergeCell ref="G53:G54"/>
    <mergeCell ref="A55:A56"/>
    <mergeCell ref="A43:B44"/>
    <mergeCell ref="C43:C44"/>
    <mergeCell ref="D43:D44"/>
    <mergeCell ref="E43:E44"/>
    <mergeCell ref="G43:G44"/>
    <mergeCell ref="A45:G45"/>
    <mergeCell ref="A39:A40"/>
    <mergeCell ref="B39:B40"/>
    <mergeCell ref="C39:C40"/>
    <mergeCell ref="D39:D40"/>
    <mergeCell ref="E39:E40"/>
    <mergeCell ref="G39:G40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32:B34"/>
    <mergeCell ref="C32:C34"/>
    <mergeCell ref="D32:F32"/>
    <mergeCell ref="G32:G33"/>
    <mergeCell ref="D33:D34"/>
    <mergeCell ref="E33:E34"/>
    <mergeCell ref="A28:B29"/>
    <mergeCell ref="C28:C29"/>
    <mergeCell ref="D28:D29"/>
    <mergeCell ref="E28:E29"/>
    <mergeCell ref="G28:G29"/>
    <mergeCell ref="A31:G31"/>
    <mergeCell ref="F28:F29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F24:F25"/>
    <mergeCell ref="F26:F27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F20:F21"/>
    <mergeCell ref="F22:F23"/>
    <mergeCell ref="A17:B19"/>
    <mergeCell ref="C17:C19"/>
    <mergeCell ref="D17:F17"/>
    <mergeCell ref="G17:G18"/>
    <mergeCell ref="D18:D19"/>
    <mergeCell ref="E18:E19"/>
    <mergeCell ref="A13:B14"/>
    <mergeCell ref="C13:C14"/>
    <mergeCell ref="D13:D14"/>
    <mergeCell ref="E13:E14"/>
    <mergeCell ref="G13:G14"/>
    <mergeCell ref="A16:G16"/>
    <mergeCell ref="F18:F19"/>
    <mergeCell ref="A1:G1"/>
    <mergeCell ref="A2:G2"/>
    <mergeCell ref="A3:G3"/>
    <mergeCell ref="A4:G4"/>
    <mergeCell ref="A5:G5"/>
    <mergeCell ref="A6:G6"/>
    <mergeCell ref="A41:A42"/>
    <mergeCell ref="B41:B42"/>
    <mergeCell ref="C41:C42"/>
    <mergeCell ref="D41:D42"/>
    <mergeCell ref="G41:G42"/>
    <mergeCell ref="A11:A12"/>
    <mergeCell ref="B11:B12"/>
    <mergeCell ref="C11:C12"/>
    <mergeCell ref="D11:D12"/>
    <mergeCell ref="E11:E12"/>
    <mergeCell ref="G11:G12"/>
    <mergeCell ref="A7:G7"/>
    <mergeCell ref="A8:B10"/>
    <mergeCell ref="C8:C10"/>
    <mergeCell ref="D8:F8"/>
    <mergeCell ref="G8:G9"/>
    <mergeCell ref="D9:D10"/>
    <mergeCell ref="E9:E10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86" fitToHeight="0" orientation="landscape" useFirstPageNumber="1" r:id="rId1"/>
  <headerFooter alignWithMargins="0"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C20"/>
  <sheetViews>
    <sheetView workbookViewId="0">
      <selection activeCell="I13" sqref="I13"/>
    </sheetView>
  </sheetViews>
  <sheetFormatPr defaultRowHeight="12.75" x14ac:dyDescent="0.2"/>
  <cols>
    <col min="1" max="1" width="10" style="58" customWidth="1"/>
    <col min="2" max="2" width="42.7109375" style="58" customWidth="1"/>
    <col min="3" max="3" width="28.42578125" style="58" customWidth="1"/>
    <col min="4" max="256" width="9.140625" style="58"/>
    <col min="257" max="257" width="10" style="58" customWidth="1"/>
    <col min="258" max="258" width="42.7109375" style="58" customWidth="1"/>
    <col min="259" max="259" width="28.42578125" style="58" customWidth="1"/>
    <col min="260" max="512" width="9.140625" style="58"/>
    <col min="513" max="513" width="10" style="58" customWidth="1"/>
    <col min="514" max="514" width="42.7109375" style="58" customWidth="1"/>
    <col min="515" max="515" width="28.42578125" style="58" customWidth="1"/>
    <col min="516" max="768" width="9.140625" style="58"/>
    <col min="769" max="769" width="10" style="58" customWidth="1"/>
    <col min="770" max="770" width="42.7109375" style="58" customWidth="1"/>
    <col min="771" max="771" width="28.42578125" style="58" customWidth="1"/>
    <col min="772" max="1024" width="9.140625" style="58"/>
    <col min="1025" max="1025" width="10" style="58" customWidth="1"/>
    <col min="1026" max="1026" width="42.7109375" style="58" customWidth="1"/>
    <col min="1027" max="1027" width="28.42578125" style="58" customWidth="1"/>
    <col min="1028" max="1280" width="9.140625" style="58"/>
    <col min="1281" max="1281" width="10" style="58" customWidth="1"/>
    <col min="1282" max="1282" width="42.7109375" style="58" customWidth="1"/>
    <col min="1283" max="1283" width="28.42578125" style="58" customWidth="1"/>
    <col min="1284" max="1536" width="9.140625" style="58"/>
    <col min="1537" max="1537" width="10" style="58" customWidth="1"/>
    <col min="1538" max="1538" width="42.7109375" style="58" customWidth="1"/>
    <col min="1539" max="1539" width="28.42578125" style="58" customWidth="1"/>
    <col min="1540" max="1792" width="9.140625" style="58"/>
    <col min="1793" max="1793" width="10" style="58" customWidth="1"/>
    <col min="1794" max="1794" width="42.7109375" style="58" customWidth="1"/>
    <col min="1795" max="1795" width="28.42578125" style="58" customWidth="1"/>
    <col min="1796" max="2048" width="9.140625" style="58"/>
    <col min="2049" max="2049" width="10" style="58" customWidth="1"/>
    <col min="2050" max="2050" width="42.7109375" style="58" customWidth="1"/>
    <col min="2051" max="2051" width="28.42578125" style="58" customWidth="1"/>
    <col min="2052" max="2304" width="9.140625" style="58"/>
    <col min="2305" max="2305" width="10" style="58" customWidth="1"/>
    <col min="2306" max="2306" width="42.7109375" style="58" customWidth="1"/>
    <col min="2307" max="2307" width="28.42578125" style="58" customWidth="1"/>
    <col min="2308" max="2560" width="9.140625" style="58"/>
    <col min="2561" max="2561" width="10" style="58" customWidth="1"/>
    <col min="2562" max="2562" width="42.7109375" style="58" customWidth="1"/>
    <col min="2563" max="2563" width="28.42578125" style="58" customWidth="1"/>
    <col min="2564" max="2816" width="9.140625" style="58"/>
    <col min="2817" max="2817" width="10" style="58" customWidth="1"/>
    <col min="2818" max="2818" width="42.7109375" style="58" customWidth="1"/>
    <col min="2819" max="2819" width="28.42578125" style="58" customWidth="1"/>
    <col min="2820" max="3072" width="9.140625" style="58"/>
    <col min="3073" max="3073" width="10" style="58" customWidth="1"/>
    <col min="3074" max="3074" width="42.7109375" style="58" customWidth="1"/>
    <col min="3075" max="3075" width="28.42578125" style="58" customWidth="1"/>
    <col min="3076" max="3328" width="9.140625" style="58"/>
    <col min="3329" max="3329" width="10" style="58" customWidth="1"/>
    <col min="3330" max="3330" width="42.7109375" style="58" customWidth="1"/>
    <col min="3331" max="3331" width="28.42578125" style="58" customWidth="1"/>
    <col min="3332" max="3584" width="9.140625" style="58"/>
    <col min="3585" max="3585" width="10" style="58" customWidth="1"/>
    <col min="3586" max="3586" width="42.7109375" style="58" customWidth="1"/>
    <col min="3587" max="3587" width="28.42578125" style="58" customWidth="1"/>
    <col min="3588" max="3840" width="9.140625" style="58"/>
    <col min="3841" max="3841" width="10" style="58" customWidth="1"/>
    <col min="3842" max="3842" width="42.7109375" style="58" customWidth="1"/>
    <col min="3843" max="3843" width="28.42578125" style="58" customWidth="1"/>
    <col min="3844" max="4096" width="9.140625" style="58"/>
    <col min="4097" max="4097" width="10" style="58" customWidth="1"/>
    <col min="4098" max="4098" width="42.7109375" style="58" customWidth="1"/>
    <col min="4099" max="4099" width="28.42578125" style="58" customWidth="1"/>
    <col min="4100" max="4352" width="9.140625" style="58"/>
    <col min="4353" max="4353" width="10" style="58" customWidth="1"/>
    <col min="4354" max="4354" width="42.7109375" style="58" customWidth="1"/>
    <col min="4355" max="4355" width="28.42578125" style="58" customWidth="1"/>
    <col min="4356" max="4608" width="9.140625" style="58"/>
    <col min="4609" max="4609" width="10" style="58" customWidth="1"/>
    <col min="4610" max="4610" width="42.7109375" style="58" customWidth="1"/>
    <col min="4611" max="4611" width="28.42578125" style="58" customWidth="1"/>
    <col min="4612" max="4864" width="9.140625" style="58"/>
    <col min="4865" max="4865" width="10" style="58" customWidth="1"/>
    <col min="4866" max="4866" width="42.7109375" style="58" customWidth="1"/>
    <col min="4867" max="4867" width="28.42578125" style="58" customWidth="1"/>
    <col min="4868" max="5120" width="9.140625" style="58"/>
    <col min="5121" max="5121" width="10" style="58" customWidth="1"/>
    <col min="5122" max="5122" width="42.7109375" style="58" customWidth="1"/>
    <col min="5123" max="5123" width="28.42578125" style="58" customWidth="1"/>
    <col min="5124" max="5376" width="9.140625" style="58"/>
    <col min="5377" max="5377" width="10" style="58" customWidth="1"/>
    <col min="5378" max="5378" width="42.7109375" style="58" customWidth="1"/>
    <col min="5379" max="5379" width="28.42578125" style="58" customWidth="1"/>
    <col min="5380" max="5632" width="9.140625" style="58"/>
    <col min="5633" max="5633" width="10" style="58" customWidth="1"/>
    <col min="5634" max="5634" width="42.7109375" style="58" customWidth="1"/>
    <col min="5635" max="5635" width="28.42578125" style="58" customWidth="1"/>
    <col min="5636" max="5888" width="9.140625" style="58"/>
    <col min="5889" max="5889" width="10" style="58" customWidth="1"/>
    <col min="5890" max="5890" width="42.7109375" style="58" customWidth="1"/>
    <col min="5891" max="5891" width="28.42578125" style="58" customWidth="1"/>
    <col min="5892" max="6144" width="9.140625" style="58"/>
    <col min="6145" max="6145" width="10" style="58" customWidth="1"/>
    <col min="6146" max="6146" width="42.7109375" style="58" customWidth="1"/>
    <col min="6147" max="6147" width="28.42578125" style="58" customWidth="1"/>
    <col min="6148" max="6400" width="9.140625" style="58"/>
    <col min="6401" max="6401" width="10" style="58" customWidth="1"/>
    <col min="6402" max="6402" width="42.7109375" style="58" customWidth="1"/>
    <col min="6403" max="6403" width="28.42578125" style="58" customWidth="1"/>
    <col min="6404" max="6656" width="9.140625" style="58"/>
    <col min="6657" max="6657" width="10" style="58" customWidth="1"/>
    <col min="6658" max="6658" width="42.7109375" style="58" customWidth="1"/>
    <col min="6659" max="6659" width="28.42578125" style="58" customWidth="1"/>
    <col min="6660" max="6912" width="9.140625" style="58"/>
    <col min="6913" max="6913" width="10" style="58" customWidth="1"/>
    <col min="6914" max="6914" width="42.7109375" style="58" customWidth="1"/>
    <col min="6915" max="6915" width="28.42578125" style="58" customWidth="1"/>
    <col min="6916" max="7168" width="9.140625" style="58"/>
    <col min="7169" max="7169" width="10" style="58" customWidth="1"/>
    <col min="7170" max="7170" width="42.7109375" style="58" customWidth="1"/>
    <col min="7171" max="7171" width="28.42578125" style="58" customWidth="1"/>
    <col min="7172" max="7424" width="9.140625" style="58"/>
    <col min="7425" max="7425" width="10" style="58" customWidth="1"/>
    <col min="7426" max="7426" width="42.7109375" style="58" customWidth="1"/>
    <col min="7427" max="7427" width="28.42578125" style="58" customWidth="1"/>
    <col min="7428" max="7680" width="9.140625" style="58"/>
    <col min="7681" max="7681" width="10" style="58" customWidth="1"/>
    <col min="7682" max="7682" width="42.7109375" style="58" customWidth="1"/>
    <col min="7683" max="7683" width="28.42578125" style="58" customWidth="1"/>
    <col min="7684" max="7936" width="9.140625" style="58"/>
    <col min="7937" max="7937" width="10" style="58" customWidth="1"/>
    <col min="7938" max="7938" width="42.7109375" style="58" customWidth="1"/>
    <col min="7939" max="7939" width="28.42578125" style="58" customWidth="1"/>
    <col min="7940" max="8192" width="9.140625" style="58"/>
    <col min="8193" max="8193" width="10" style="58" customWidth="1"/>
    <col min="8194" max="8194" width="42.7109375" style="58" customWidth="1"/>
    <col min="8195" max="8195" width="28.42578125" style="58" customWidth="1"/>
    <col min="8196" max="8448" width="9.140625" style="58"/>
    <col min="8449" max="8449" width="10" style="58" customWidth="1"/>
    <col min="8450" max="8450" width="42.7109375" style="58" customWidth="1"/>
    <col min="8451" max="8451" width="28.42578125" style="58" customWidth="1"/>
    <col min="8452" max="8704" width="9.140625" style="58"/>
    <col min="8705" max="8705" width="10" style="58" customWidth="1"/>
    <col min="8706" max="8706" width="42.7109375" style="58" customWidth="1"/>
    <col min="8707" max="8707" width="28.42578125" style="58" customWidth="1"/>
    <col min="8708" max="8960" width="9.140625" style="58"/>
    <col min="8961" max="8961" width="10" style="58" customWidth="1"/>
    <col min="8962" max="8962" width="42.7109375" style="58" customWidth="1"/>
    <col min="8963" max="8963" width="28.42578125" style="58" customWidth="1"/>
    <col min="8964" max="9216" width="9.140625" style="58"/>
    <col min="9217" max="9217" width="10" style="58" customWidth="1"/>
    <col min="9218" max="9218" width="42.7109375" style="58" customWidth="1"/>
    <col min="9219" max="9219" width="28.42578125" style="58" customWidth="1"/>
    <col min="9220" max="9472" width="9.140625" style="58"/>
    <col min="9473" max="9473" width="10" style="58" customWidth="1"/>
    <col min="9474" max="9474" width="42.7109375" style="58" customWidth="1"/>
    <col min="9475" max="9475" width="28.42578125" style="58" customWidth="1"/>
    <col min="9476" max="9728" width="9.140625" style="58"/>
    <col min="9729" max="9729" width="10" style="58" customWidth="1"/>
    <col min="9730" max="9730" width="42.7109375" style="58" customWidth="1"/>
    <col min="9731" max="9731" width="28.42578125" style="58" customWidth="1"/>
    <col min="9732" max="9984" width="9.140625" style="58"/>
    <col min="9985" max="9985" width="10" style="58" customWidth="1"/>
    <col min="9986" max="9986" width="42.7109375" style="58" customWidth="1"/>
    <col min="9987" max="9987" width="28.42578125" style="58" customWidth="1"/>
    <col min="9988" max="10240" width="9.140625" style="58"/>
    <col min="10241" max="10241" width="10" style="58" customWidth="1"/>
    <col min="10242" max="10242" width="42.7109375" style="58" customWidth="1"/>
    <col min="10243" max="10243" width="28.42578125" style="58" customWidth="1"/>
    <col min="10244" max="10496" width="9.140625" style="58"/>
    <col min="10497" max="10497" width="10" style="58" customWidth="1"/>
    <col min="10498" max="10498" width="42.7109375" style="58" customWidth="1"/>
    <col min="10499" max="10499" width="28.42578125" style="58" customWidth="1"/>
    <col min="10500" max="10752" width="9.140625" style="58"/>
    <col min="10753" max="10753" width="10" style="58" customWidth="1"/>
    <col min="10754" max="10754" width="42.7109375" style="58" customWidth="1"/>
    <col min="10755" max="10755" width="28.42578125" style="58" customWidth="1"/>
    <col min="10756" max="11008" width="9.140625" style="58"/>
    <col min="11009" max="11009" width="10" style="58" customWidth="1"/>
    <col min="11010" max="11010" width="42.7109375" style="58" customWidth="1"/>
    <col min="11011" max="11011" width="28.42578125" style="58" customWidth="1"/>
    <col min="11012" max="11264" width="9.140625" style="58"/>
    <col min="11265" max="11265" width="10" style="58" customWidth="1"/>
    <col min="11266" max="11266" width="42.7109375" style="58" customWidth="1"/>
    <col min="11267" max="11267" width="28.42578125" style="58" customWidth="1"/>
    <col min="11268" max="11520" width="9.140625" style="58"/>
    <col min="11521" max="11521" width="10" style="58" customWidth="1"/>
    <col min="11522" max="11522" width="42.7109375" style="58" customWidth="1"/>
    <col min="11523" max="11523" width="28.42578125" style="58" customWidth="1"/>
    <col min="11524" max="11776" width="9.140625" style="58"/>
    <col min="11777" max="11777" width="10" style="58" customWidth="1"/>
    <col min="11778" max="11778" width="42.7109375" style="58" customWidth="1"/>
    <col min="11779" max="11779" width="28.42578125" style="58" customWidth="1"/>
    <col min="11780" max="12032" width="9.140625" style="58"/>
    <col min="12033" max="12033" width="10" style="58" customWidth="1"/>
    <col min="12034" max="12034" width="42.7109375" style="58" customWidth="1"/>
    <col min="12035" max="12035" width="28.42578125" style="58" customWidth="1"/>
    <col min="12036" max="12288" width="9.140625" style="58"/>
    <col min="12289" max="12289" width="10" style="58" customWidth="1"/>
    <col min="12290" max="12290" width="42.7109375" style="58" customWidth="1"/>
    <col min="12291" max="12291" width="28.42578125" style="58" customWidth="1"/>
    <col min="12292" max="12544" width="9.140625" style="58"/>
    <col min="12545" max="12545" width="10" style="58" customWidth="1"/>
    <col min="12546" max="12546" width="42.7109375" style="58" customWidth="1"/>
    <col min="12547" max="12547" width="28.42578125" style="58" customWidth="1"/>
    <col min="12548" max="12800" width="9.140625" style="58"/>
    <col min="12801" max="12801" width="10" style="58" customWidth="1"/>
    <col min="12802" max="12802" width="42.7109375" style="58" customWidth="1"/>
    <col min="12803" max="12803" width="28.42578125" style="58" customWidth="1"/>
    <col min="12804" max="13056" width="9.140625" style="58"/>
    <col min="13057" max="13057" width="10" style="58" customWidth="1"/>
    <col min="13058" max="13058" width="42.7109375" style="58" customWidth="1"/>
    <col min="13059" max="13059" width="28.42578125" style="58" customWidth="1"/>
    <col min="13060" max="13312" width="9.140625" style="58"/>
    <col min="13313" max="13313" width="10" style="58" customWidth="1"/>
    <col min="13314" max="13314" width="42.7109375" style="58" customWidth="1"/>
    <col min="13315" max="13315" width="28.42578125" style="58" customWidth="1"/>
    <col min="13316" max="13568" width="9.140625" style="58"/>
    <col min="13569" max="13569" width="10" style="58" customWidth="1"/>
    <col min="13570" max="13570" width="42.7109375" style="58" customWidth="1"/>
    <col min="13571" max="13571" width="28.42578125" style="58" customWidth="1"/>
    <col min="13572" max="13824" width="9.140625" style="58"/>
    <col min="13825" max="13825" width="10" style="58" customWidth="1"/>
    <col min="13826" max="13826" width="42.7109375" style="58" customWidth="1"/>
    <col min="13827" max="13827" width="28.42578125" style="58" customWidth="1"/>
    <col min="13828" max="14080" width="9.140625" style="58"/>
    <col min="14081" max="14081" width="10" style="58" customWidth="1"/>
    <col min="14082" max="14082" width="42.7109375" style="58" customWidth="1"/>
    <col min="14083" max="14083" width="28.42578125" style="58" customWidth="1"/>
    <col min="14084" max="14336" width="9.140625" style="58"/>
    <col min="14337" max="14337" width="10" style="58" customWidth="1"/>
    <col min="14338" max="14338" width="42.7109375" style="58" customWidth="1"/>
    <col min="14339" max="14339" width="28.42578125" style="58" customWidth="1"/>
    <col min="14340" max="14592" width="9.140625" style="58"/>
    <col min="14593" max="14593" width="10" style="58" customWidth="1"/>
    <col min="14594" max="14594" width="42.7109375" style="58" customWidth="1"/>
    <col min="14595" max="14595" width="28.42578125" style="58" customWidth="1"/>
    <col min="14596" max="14848" width="9.140625" style="58"/>
    <col min="14849" max="14849" width="10" style="58" customWidth="1"/>
    <col min="14850" max="14850" width="42.7109375" style="58" customWidth="1"/>
    <col min="14851" max="14851" width="28.42578125" style="58" customWidth="1"/>
    <col min="14852" max="15104" width="9.140625" style="58"/>
    <col min="15105" max="15105" width="10" style="58" customWidth="1"/>
    <col min="15106" max="15106" width="42.7109375" style="58" customWidth="1"/>
    <col min="15107" max="15107" width="28.42578125" style="58" customWidth="1"/>
    <col min="15108" max="15360" width="9.140625" style="58"/>
    <col min="15361" max="15361" width="10" style="58" customWidth="1"/>
    <col min="15362" max="15362" width="42.7109375" style="58" customWidth="1"/>
    <col min="15363" max="15363" width="28.42578125" style="58" customWidth="1"/>
    <col min="15364" max="15616" width="9.140625" style="58"/>
    <col min="15617" max="15617" width="10" style="58" customWidth="1"/>
    <col min="15618" max="15618" width="42.7109375" style="58" customWidth="1"/>
    <col min="15619" max="15619" width="28.42578125" style="58" customWidth="1"/>
    <col min="15620" max="15872" width="9.140625" style="58"/>
    <col min="15873" max="15873" width="10" style="58" customWidth="1"/>
    <col min="15874" max="15874" width="42.7109375" style="58" customWidth="1"/>
    <col min="15875" max="15875" width="28.42578125" style="58" customWidth="1"/>
    <col min="15876" max="16128" width="9.140625" style="58"/>
    <col min="16129" max="16129" width="10" style="58" customWidth="1"/>
    <col min="16130" max="16130" width="42.7109375" style="58" customWidth="1"/>
    <col min="16131" max="16131" width="28.42578125" style="58" customWidth="1"/>
    <col min="16132" max="16384" width="9.140625" style="58"/>
  </cols>
  <sheetData>
    <row r="2" spans="1:3" ht="18" customHeight="1" x14ac:dyDescent="0.2">
      <c r="A2" s="510" t="s">
        <v>89</v>
      </c>
      <c r="B2" s="510"/>
      <c r="C2" s="510"/>
    </row>
    <row r="3" spans="1:3" s="59" customFormat="1" ht="1.5" customHeight="1" x14ac:dyDescent="0.2">
      <c r="A3" s="510"/>
      <c r="B3" s="510"/>
      <c r="C3" s="510"/>
    </row>
    <row r="4" spans="1:3" s="59" customFormat="1" ht="21.75" customHeight="1" x14ac:dyDescent="0.2">
      <c r="A4" s="510" t="s">
        <v>69</v>
      </c>
      <c r="B4" s="510"/>
      <c r="C4" s="510"/>
    </row>
    <row r="5" spans="1:3" s="59" customFormat="1" ht="36.75" customHeight="1" thickBot="1" x14ac:dyDescent="0.25">
      <c r="A5" s="60"/>
      <c r="B5" s="60"/>
      <c r="C5" s="60"/>
    </row>
    <row r="6" spans="1:3" ht="13.5" customHeight="1" x14ac:dyDescent="0.2">
      <c r="A6" s="61" t="s">
        <v>65</v>
      </c>
      <c r="B6" s="668" t="s">
        <v>0</v>
      </c>
      <c r="C6" s="670" t="s">
        <v>30</v>
      </c>
    </row>
    <row r="7" spans="1:3" ht="13.5" customHeight="1" x14ac:dyDescent="0.2">
      <c r="A7" s="62" t="s">
        <v>66</v>
      </c>
      <c r="B7" s="669"/>
      <c r="C7" s="671"/>
    </row>
    <row r="8" spans="1:3" ht="5.25" customHeight="1" x14ac:dyDescent="0.2">
      <c r="A8" s="672"/>
      <c r="B8" s="673"/>
      <c r="C8" s="674"/>
    </row>
    <row r="9" spans="1:3" ht="14.25" customHeight="1" x14ac:dyDescent="0.2">
      <c r="A9" s="676" t="s">
        <v>7</v>
      </c>
      <c r="B9" s="681" t="s">
        <v>70</v>
      </c>
      <c r="C9" s="683">
        <v>200000</v>
      </c>
    </row>
    <row r="10" spans="1:3" ht="9" customHeight="1" x14ac:dyDescent="0.2">
      <c r="A10" s="676"/>
      <c r="B10" s="682"/>
      <c r="C10" s="683"/>
    </row>
    <row r="11" spans="1:3" ht="14.25" customHeight="1" x14ac:dyDescent="0.2">
      <c r="A11" s="675" t="s">
        <v>9</v>
      </c>
      <c r="B11" s="677" t="s">
        <v>71</v>
      </c>
      <c r="C11" s="679">
        <v>8000</v>
      </c>
    </row>
    <row r="12" spans="1:3" ht="11.25" customHeight="1" x14ac:dyDescent="0.2">
      <c r="A12" s="676"/>
      <c r="B12" s="678"/>
      <c r="C12" s="680"/>
    </row>
    <row r="13" spans="1:3" ht="24.95" customHeight="1" x14ac:dyDescent="0.2">
      <c r="A13" s="64" t="s">
        <v>10</v>
      </c>
      <c r="B13" s="65" t="s">
        <v>92</v>
      </c>
      <c r="C13" s="68">
        <v>30000</v>
      </c>
    </row>
    <row r="14" spans="1:3" ht="24.95" customHeight="1" x14ac:dyDescent="0.2">
      <c r="A14" s="64" t="s">
        <v>13</v>
      </c>
      <c r="B14" s="65" t="s">
        <v>72</v>
      </c>
      <c r="C14" s="68">
        <v>5000</v>
      </c>
    </row>
    <row r="15" spans="1:3" x14ac:dyDescent="0.2">
      <c r="A15" s="690" t="s">
        <v>15</v>
      </c>
      <c r="B15" s="692" t="s">
        <v>68</v>
      </c>
      <c r="C15" s="694">
        <v>25000</v>
      </c>
    </row>
    <row r="16" spans="1:3" ht="11.25" customHeight="1" x14ac:dyDescent="0.2">
      <c r="A16" s="691"/>
      <c r="B16" s="693"/>
      <c r="C16" s="695"/>
    </row>
    <row r="17" spans="1:3" x14ac:dyDescent="0.2">
      <c r="A17" s="690" t="s">
        <v>16</v>
      </c>
      <c r="B17" s="696" t="s">
        <v>90</v>
      </c>
      <c r="C17" s="694">
        <v>69000</v>
      </c>
    </row>
    <row r="18" spans="1:3" ht="11.25" customHeight="1" thickBot="1" x14ac:dyDescent="0.25">
      <c r="A18" s="691"/>
      <c r="B18" s="693"/>
      <c r="C18" s="695"/>
    </row>
    <row r="19" spans="1:3" ht="12" customHeight="1" x14ac:dyDescent="0.2">
      <c r="A19" s="684" t="s">
        <v>50</v>
      </c>
      <c r="B19" s="685"/>
      <c r="C19" s="688">
        <f>SUM(C9:C18)</f>
        <v>337000</v>
      </c>
    </row>
    <row r="20" spans="1:3" ht="20.25" customHeight="1" thickBot="1" x14ac:dyDescent="0.25">
      <c r="A20" s="686"/>
      <c r="B20" s="687"/>
      <c r="C20" s="689"/>
    </row>
  </sheetData>
  <mergeCells count="19">
    <mergeCell ref="A19:B20"/>
    <mergeCell ref="C19:C20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9:A10"/>
    <mergeCell ref="B9:B10"/>
    <mergeCell ref="C9:C10"/>
    <mergeCell ref="A2:C3"/>
    <mergeCell ref="A4:C4"/>
    <mergeCell ref="B6:B7"/>
    <mergeCell ref="C6:C7"/>
    <mergeCell ref="A8:C8"/>
  </mergeCells>
  <printOptions horizontalCentered="1"/>
  <pageMargins left="0.47244094488188981" right="0.15748031496062992" top="0.59055118110236227" bottom="0.59055118110236227" header="0.31496062992125984" footer="0.31496062992125984"/>
  <pageSetup paperSize="9" firstPageNumber="6" fitToWidth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Investicije 2025</vt:lpstr>
      <vt:lpstr>vlastita sredstva</vt:lpstr>
      <vt:lpstr>Investicije_2018-po novom</vt:lpstr>
      <vt:lpstr>Plan nabave RJ_2018</vt:lpstr>
      <vt:lpstr>'Investicije 2025'!Podrucje_ispisa</vt:lpstr>
      <vt:lpstr>'Investicije_2018-po novom'!Podrucje_ispisa</vt:lpstr>
      <vt:lpstr>'Plan nabave RJ_2018'!Podrucje_ispisa</vt:lpstr>
      <vt:lpstr>'vlastita sredstva'!Podrucje_ispisa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Poharc</dc:creator>
  <cp:lastModifiedBy>Helena Kralj Brlek</cp:lastModifiedBy>
  <cp:lastPrinted>2025-05-07T06:39:31Z</cp:lastPrinted>
  <dcterms:created xsi:type="dcterms:W3CDTF">2016-11-10T13:07:52Z</dcterms:created>
  <dcterms:modified xsi:type="dcterms:W3CDTF">2025-05-19T07:41:03Z</dcterms:modified>
</cp:coreProperties>
</file>